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3 ARBEIT, ERWERB\Grenzgängerstatistik\"/>
    </mc:Choice>
  </mc:AlternateContent>
  <xr:revisionPtr revIDLastSave="0" documentId="13_ncr:1_{961A890E-CF91-4098-8E92-0905D017DD01}" xr6:coauthVersionLast="47" xr6:coauthVersionMax="47" xr10:uidLastSave="{00000000-0000-0000-0000-000000000000}"/>
  <workbookProtection lockStructure="1"/>
  <bookViews>
    <workbookView xWindow="-120" yWindow="-120" windowWidth="51840" windowHeight="21120" xr2:uid="{00000000-000D-0000-FFFF-FFFF00000000}"/>
  </bookViews>
  <sheets>
    <sheet name="Grenzgänger" sheetId="5" r:id="rId1"/>
    <sheet name="Uebersetzungen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M13" i="5" l="1"/>
  <c r="DL13" i="5"/>
  <c r="DK13" i="5"/>
  <c r="DJ13" i="5"/>
  <c r="DQ13" i="5" l="1"/>
  <c r="DP13" i="5"/>
  <c r="DO13" i="5"/>
  <c r="DN13" i="5"/>
  <c r="DI13" i="5"/>
  <c r="DH13" i="5"/>
  <c r="DG13" i="5"/>
  <c r="DF13" i="5"/>
  <c r="DE13" i="5"/>
  <c r="DD13" i="5"/>
  <c r="DC13" i="5"/>
  <c r="DB13" i="5"/>
  <c r="DA13" i="5"/>
  <c r="CZ13" i="5"/>
  <c r="CY13" i="5"/>
  <c r="CX13" i="5"/>
  <c r="CW13" i="5"/>
  <c r="CV13" i="5"/>
  <c r="CU13" i="5"/>
  <c r="CT13" i="5"/>
  <c r="CS13" i="5"/>
  <c r="CR13" i="5"/>
  <c r="CQ13" i="5"/>
  <c r="CP13" i="5"/>
  <c r="CO13" i="5"/>
  <c r="CN13" i="5"/>
  <c r="CM13" i="5"/>
  <c r="CL13" i="5"/>
  <c r="CK13" i="5"/>
  <c r="CJ13" i="5"/>
  <c r="CI13" i="5"/>
  <c r="CH13" i="5"/>
  <c r="CG13" i="5"/>
  <c r="CF13" i="5"/>
  <c r="CE13" i="5"/>
  <c r="CD13" i="5"/>
  <c r="CC13" i="5"/>
  <c r="CB13" i="5"/>
  <c r="CA13" i="5"/>
  <c r="BZ13" i="5"/>
  <c r="BY13" i="5"/>
  <c r="BX13" i="5"/>
  <c r="BW13" i="5"/>
  <c r="BV13" i="5"/>
  <c r="BU13" i="5"/>
  <c r="BT13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13" i="5"/>
  <c r="A107" i="5" l="1"/>
  <c r="A91" i="5"/>
  <c r="A79" i="5"/>
  <c r="A75" i="5"/>
  <c r="A62" i="5"/>
  <c r="A49" i="5"/>
  <c r="A40" i="5"/>
  <c r="A32" i="5"/>
  <c r="A26" i="5"/>
  <c r="A23" i="5"/>
  <c r="A16" i="5"/>
  <c r="A15" i="5"/>
  <c r="A142" i="5"/>
  <c r="A141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9" i="5"/>
  <c r="A10" i="5"/>
  <c r="A7" i="5"/>
</calcChain>
</file>

<file path=xl/sharedStrings.xml><?xml version="1.0" encoding="utf-8"?>
<sst xmlns="http://schemas.openxmlformats.org/spreadsheetml/2006/main" count="199" uniqueCount="196">
  <si>
    <t>Vaz/Obervaz</t>
  </si>
  <si>
    <t>Lantsch/Lenz</t>
  </si>
  <si>
    <t>Albula/Alvra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</si>
  <si>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</si>
  <si>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</si>
  <si>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</si>
  <si>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</si>
  <si>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</si>
  <si>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</si>
  <si>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</si>
  <si>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</si>
  <si>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</si>
  <si>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</si>
  <si>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</si>
  <si>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</si>
  <si>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</si>
  <si>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</si>
  <si>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</si>
  <si>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</si>
  <si>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</si>
  <si>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</si>
  <si>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</si>
  <si>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</si>
  <si>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</si>
  <si>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</si>
  <si>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</si>
  <si>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</si>
  <si>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</si>
  <si>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</si>
  <si>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</si>
  <si>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</si>
  <si>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</si>
  <si>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</si>
  <si>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</si>
  <si>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</si>
  <si>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</si>
  <si>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</si>
  <si>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</si>
  <si>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</si>
  <si>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</si>
  <si>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</si>
  <si>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</si>
  <si>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</si>
  <si>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</si>
  <si>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</si>
  <si>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</si>
  <si>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</si>
  <si>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</si>
  <si>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</si>
  <si>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</si>
  <si>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</si>
  <si>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</si>
  <si>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</si>
  <si>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</si>
  <si>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</si>
  <si>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</si>
  <si>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</si>
  <si>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</si>
  <si>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</si>
  <si>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</si>
  <si>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</si>
  <si>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</si>
  <si>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</si>
  <si>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</si>
  <si>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</si>
  <si>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</si>
  <si>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</si>
  <si>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</si>
  <si>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</si>
  <si>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</si>
  <si>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</si>
  <si>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</si>
  <si>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</si>
  <si>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</si>
  <si>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</si>
  <si>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</si>
  <si>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</si>
  <si>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</si>
  <si>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</si>
  <si>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</si>
  <si>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</si>
  <si>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</si>
  <si>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</si>
  <si>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</si>
  <si>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</si>
  <si>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</si>
  <si>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GRAUBÜNDEN</t>
  </si>
  <si>
    <t>Surses</t>
  </si>
  <si>
    <t>Conters im Prättigau</t>
  </si>
  <si>
    <t>Obersaxen Mundaun</t>
  </si>
  <si>
    <t>Bergün Filisur</t>
  </si>
  <si>
    <t>Rheinwald</t>
  </si>
  <si>
    <t>La Punt Chamues-ch</t>
  </si>
  <si>
    <t>Schmitten (GR)</t>
  </si>
  <si>
    <t>St. Moritz</t>
  </si>
  <si>
    <t>Sils im Engadin/Segl</t>
  </si>
  <si>
    <t>Bregaglia</t>
  </si>
  <si>
    <t>Roveredo (GR)</t>
  </si>
  <si>
    <t>Calanca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</si>
  <si>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</si>
  <si>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</si>
  <si>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</si>
  <si>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</si>
  <si>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</si>
  <si>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</si>
  <si>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</si>
  <si>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</si>
  <si>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</si>
  <si>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</si>
  <si>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</si>
  <si>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</si>
  <si>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</si>
  <si>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</si>
  <si>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</si>
  <si>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</si>
  <si>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</si>
  <si>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</si>
  <si>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</si>
  <si>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&lt;SpaltenTitel_4&gt;</t>
  </si>
  <si>
    <t>&lt;Zeilentitel_1&gt;</t>
  </si>
  <si>
    <t>GRISCHUN</t>
  </si>
  <si>
    <t>GRIGIONI</t>
  </si>
  <si>
    <t>&lt;Zeilentitel_2&gt;</t>
  </si>
  <si>
    <t>Region Albula</t>
  </si>
  <si>
    <t>Regiun Alvra</t>
  </si>
  <si>
    <t>Regione Albula</t>
  </si>
  <si>
    <t>&lt;Zeilentitel_3&gt;</t>
  </si>
  <si>
    <t>Region Bernina</t>
  </si>
  <si>
    <t>Regiun Bernina</t>
  </si>
  <si>
    <t>Regione Bernina</t>
  </si>
  <si>
    <t>&lt;Zeilentitel_4&gt;</t>
  </si>
  <si>
    <t>Region Engiadina Bassa/Val Müstair</t>
  </si>
  <si>
    <t>Regiun Engiadina Bassa/Val Müstair</t>
  </si>
  <si>
    <t>Regione Engiadina Bassa/Val Müstair</t>
  </si>
  <si>
    <t>&lt;Zeilentitel_5&gt;</t>
  </si>
  <si>
    <t>Region Imboden</t>
  </si>
  <si>
    <t>Regiun Plaun</t>
  </si>
  <si>
    <t>Regione Imboden</t>
  </si>
  <si>
    <t>&lt;Zeilentitel_6&gt;</t>
  </si>
  <si>
    <t>Region Landquart</t>
  </si>
  <si>
    <t>Regiun Landquart</t>
  </si>
  <si>
    <t>Regione Landquart</t>
  </si>
  <si>
    <t>&lt;Zeilentitel_7&gt;</t>
  </si>
  <si>
    <t>Region Maloja</t>
  </si>
  <si>
    <t>Regiun Malögia</t>
  </si>
  <si>
    <t>Regione Maloja</t>
  </si>
  <si>
    <t>&lt;Zeilentitel_8&gt;</t>
  </si>
  <si>
    <t>Region Moesa</t>
  </si>
  <si>
    <t>Regiun Moesa</t>
  </si>
  <si>
    <t>Regione Moesa</t>
  </si>
  <si>
    <t>&lt;Zeilentitel_9&gt;</t>
  </si>
  <si>
    <t>Region Plessur</t>
  </si>
  <si>
    <t>Regiun Plessur</t>
  </si>
  <si>
    <t>Regione Plessur</t>
  </si>
  <si>
    <t>&lt;Zeilentitel_10&gt;</t>
  </si>
  <si>
    <t>Region Prättigau/Davos</t>
  </si>
  <si>
    <t>Regiun Partenz/Tavau</t>
  </si>
  <si>
    <t>Regione Prättigau/Davos</t>
  </si>
  <si>
    <t>&lt;Zeilentitel_11&gt;</t>
  </si>
  <si>
    <t>Region Surselva</t>
  </si>
  <si>
    <t>Regiun Surselva</t>
  </si>
  <si>
    <t>Regione Surselva</t>
  </si>
  <si>
    <t>&lt;Zeilentitel_12&gt;</t>
  </si>
  <si>
    <t>Region Viamala</t>
  </si>
  <si>
    <t>Regiun Viamala</t>
  </si>
  <si>
    <t>Regione Viamala</t>
  </si>
  <si>
    <t>&lt;Quelle_1&gt;</t>
  </si>
  <si>
    <t>&lt;Aktualisierung&gt;</t>
  </si>
  <si>
    <t>Gemeinde</t>
  </si>
  <si>
    <t>Vischnanca</t>
  </si>
  <si>
    <t>Comune</t>
  </si>
  <si>
    <t>1. Quartal</t>
  </si>
  <si>
    <t>1. quartal</t>
  </si>
  <si>
    <t>1° trimestre</t>
  </si>
  <si>
    <t>2. Quartal</t>
  </si>
  <si>
    <t>2. quartal</t>
  </si>
  <si>
    <t>2° trimestre</t>
  </si>
  <si>
    <t>3. Quartal</t>
  </si>
  <si>
    <t>3. quartal</t>
  </si>
  <si>
    <t>3° trimestre</t>
  </si>
  <si>
    <t>4. Quartal</t>
  </si>
  <si>
    <t>4. quartal</t>
  </si>
  <si>
    <t>4° trimestre</t>
  </si>
  <si>
    <t>&lt;SpaltenTitel_5&gt;</t>
  </si>
  <si>
    <t>Grenzgänger nach Gemeinden, seit 1996 nach Quartal</t>
  </si>
  <si>
    <t>Cunfinari per vischnanca, dapi il 1996 per quartal</t>
  </si>
  <si>
    <t>Frontalieri stranieri per comune, dal 1996 per trimestre</t>
  </si>
  <si>
    <t>Quelle: BFS (Grenzgängerstatistik)</t>
  </si>
  <si>
    <t>Funtauna: BFS (Statistica da cunfinari)</t>
  </si>
  <si>
    <t>Fonte: BFS (Statistica dei frontalieri)</t>
  </si>
  <si>
    <t>(Gemeindestand 2025: 100 Gemeinden)</t>
  </si>
  <si>
    <t>(stadi communal 2025: 100 vischnancas)</t>
  </si>
  <si>
    <t>(stato dei comuni 2025: 100 comuni)</t>
  </si>
  <si>
    <t>Letztmals aktualisiert am: 19.02.2026</t>
  </si>
  <si>
    <t>Ultima actualisaziun: 19.02.2026</t>
  </si>
  <si>
    <t>Ulimo aggiornamento: 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</si>
</sst>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43" fontId="7" fillId="0" borderId="0" applyFont="0" applyFill="0" applyBorder="0" applyAlignment="0" applyProtection="0"/>
    <xf numFmtId="0" fontId="9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0" fillId="2" borderId="0" xfId="0" applyFont="1" applyFill="1"/>
    <xf numFmtId="0" fontId="7" fillId="2" borderId="0" xfId="0" applyFont="1" applyFill="1"/>
    <xf numFmtId="0" fontId="8" fillId="2" borderId="1" xfId="0" applyFont="1" applyFill="1" applyBorder="1"/>
    <xf numFmtId="0" fontId="3" fillId="2" borderId="1" xfId="0" applyFont="1" applyFill="1" applyBorder="1"/>
    <xf numFmtId="0" fontId="0" fillId="2" borderId="0" xfId="0" applyFill="1"/>
    <xf numFmtId="0" fontId="4" fillId="2" borderId="0" xfId="0" applyFont="1" applyFill="1" applyAlignment="1"/>
    <xf numFmtId="0" fontId="0" fillId="2" borderId="0" xfId="0" applyFill="1" applyAlignment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8" fillId="3" borderId="4" xfId="0" applyFont="1" applyFill="1" applyBorder="1"/>
    <xf numFmtId="0" fontId="4" fillId="2" borderId="0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11" fillId="5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wrapText="1"/>
    </xf>
    <xf numFmtId="0" fontId="12" fillId="5" borderId="0" xfId="0" applyFont="1" applyFill="1" applyBorder="1" applyAlignment="1">
      <alignment horizontal="left" vertical="top" wrapText="1"/>
    </xf>
    <xf numFmtId="0" fontId="14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top"/>
    </xf>
    <xf numFmtId="164" fontId="15" fillId="6" borderId="0" xfId="2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0" fillId="2" borderId="0" xfId="0" applyFill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vertical="center" wrapText="1"/>
    </xf>
    <xf numFmtId="0" fontId="16" fillId="2" borderId="8" xfId="0" applyFont="1" applyFill="1" applyBorder="1" applyAlignment="1">
      <alignment horizontal="right"/>
    </xf>
    <xf numFmtId="3" fontId="7" fillId="2" borderId="9" xfId="0" applyNumberFormat="1" applyFont="1" applyFill="1" applyBorder="1"/>
    <xf numFmtId="3" fontId="8" fillId="3" borderId="9" xfId="0" applyNumberFormat="1" applyFont="1" applyFill="1" applyBorder="1" applyAlignment="1">
      <alignment horizontal="right"/>
    </xf>
    <xf numFmtId="3" fontId="8" fillId="2" borderId="9" xfId="0" applyNumberFormat="1" applyFont="1" applyFill="1" applyBorder="1" applyAlignment="1">
      <alignment horizontal="right"/>
    </xf>
    <xf numFmtId="3" fontId="0" fillId="2" borderId="8" xfId="0" applyNumberFormat="1" applyFill="1" applyBorder="1"/>
    <xf numFmtId="3" fontId="8" fillId="3" borderId="10" xfId="0" applyNumberFormat="1" applyFont="1" applyFill="1" applyBorder="1" applyAlignment="1">
      <alignment horizontal="right"/>
    </xf>
    <xf numFmtId="3" fontId="7" fillId="2" borderId="11" xfId="0" applyNumberFormat="1" applyFont="1" applyFill="1" applyBorder="1"/>
    <xf numFmtId="0" fontId="8" fillId="3" borderId="5" xfId="0" applyFont="1" applyFill="1" applyBorder="1"/>
    <xf numFmtId="0" fontId="11" fillId="2" borderId="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7" fillId="2" borderId="15" xfId="0" applyFont="1" applyFill="1" applyBorder="1" applyAlignment="1">
      <alignment horizontal="right"/>
    </xf>
    <xf numFmtId="0" fontId="7" fillId="2" borderId="16" xfId="0" applyFont="1" applyFill="1" applyBorder="1"/>
    <xf numFmtId="3" fontId="8" fillId="3" borderId="16" xfId="0" applyNumberFormat="1" applyFont="1" applyFill="1" applyBorder="1" applyAlignment="1">
      <alignment horizontal="right"/>
    </xf>
    <xf numFmtId="3" fontId="8" fillId="2" borderId="16" xfId="0" applyNumberFormat="1" applyFont="1" applyFill="1" applyBorder="1" applyAlignment="1">
      <alignment horizontal="right"/>
    </xf>
    <xf numFmtId="3" fontId="7" fillId="2" borderId="16" xfId="0" applyNumberFormat="1" applyFont="1" applyFill="1" applyBorder="1"/>
    <xf numFmtId="3" fontId="0" fillId="2" borderId="15" xfId="0" applyNumberFormat="1" applyFill="1" applyBorder="1"/>
    <xf numFmtId="3" fontId="8" fillId="3" borderId="17" xfId="0" applyNumberFormat="1" applyFont="1" applyFill="1" applyBorder="1" applyAlignment="1">
      <alignment horizontal="right"/>
    </xf>
    <xf numFmtId="3" fontId="7" fillId="2" borderId="14" xfId="0" applyNumberFormat="1" applyFont="1" applyFill="1" applyBorder="1"/>
    <xf numFmtId="0" fontId="7" fillId="2" borderId="19" xfId="0" applyFont="1" applyFill="1" applyBorder="1" applyAlignment="1">
      <alignment horizontal="right"/>
    </xf>
    <xf numFmtId="0" fontId="7" fillId="2" borderId="20" xfId="0" applyFont="1" applyFill="1" applyBorder="1"/>
    <xf numFmtId="3" fontId="8" fillId="3" borderId="20" xfId="0" applyNumberFormat="1" applyFont="1" applyFill="1" applyBorder="1" applyAlignment="1">
      <alignment horizontal="right"/>
    </xf>
    <xf numFmtId="3" fontId="8" fillId="2" borderId="20" xfId="0" applyNumberFormat="1" applyFont="1" applyFill="1" applyBorder="1" applyAlignment="1">
      <alignment horizontal="right"/>
    </xf>
    <xf numFmtId="3" fontId="7" fillId="2" borderId="20" xfId="0" applyNumberFormat="1" applyFont="1" applyFill="1" applyBorder="1"/>
    <xf numFmtId="3" fontId="0" fillId="2" borderId="19" xfId="0" applyNumberFormat="1" applyFill="1" applyBorder="1"/>
    <xf numFmtId="3" fontId="8" fillId="3" borderId="21" xfId="0" applyNumberFormat="1" applyFont="1" applyFill="1" applyBorder="1" applyAlignment="1">
      <alignment horizontal="right"/>
    </xf>
    <xf numFmtId="3" fontId="7" fillId="2" borderId="18" xfId="0" applyNumberFormat="1" applyFont="1" applyFill="1" applyBorder="1"/>
    <xf numFmtId="0" fontId="0" fillId="0" borderId="13" xfId="0" applyBorder="1"/>
    <xf numFmtId="0" fontId="0" fillId="0" borderId="13" xfId="0" applyFont="1" applyBorder="1" applyAlignment="1">
      <alignment horizontal="left" vertical="top"/>
    </xf>
    <xf numFmtId="3" fontId="0" fillId="2" borderId="0" xfId="0" applyNumberFormat="1" applyFill="1"/>
    <xf numFmtId="0" fontId="4" fillId="2" borderId="0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right"/>
    </xf>
    <xf numFmtId="0" fontId="7" fillId="2" borderId="23" xfId="0" applyFont="1" applyFill="1" applyBorder="1"/>
    <xf numFmtId="3" fontId="8" fillId="3" borderId="23" xfId="0" applyNumberFormat="1" applyFont="1" applyFill="1" applyBorder="1" applyAlignment="1">
      <alignment horizontal="right"/>
    </xf>
    <xf numFmtId="3" fontId="8" fillId="2" borderId="23" xfId="0" applyNumberFormat="1" applyFont="1" applyFill="1" applyBorder="1" applyAlignment="1">
      <alignment horizontal="right"/>
    </xf>
    <xf numFmtId="3" fontId="7" fillId="2" borderId="23" xfId="0" applyNumberFormat="1" applyFont="1" applyFill="1" applyBorder="1"/>
    <xf numFmtId="3" fontId="0" fillId="2" borderId="22" xfId="0" applyNumberFormat="1" applyFill="1" applyBorder="1"/>
    <xf numFmtId="3" fontId="8" fillId="3" borderId="24" xfId="0" applyNumberFormat="1" applyFont="1" applyFill="1" applyBorder="1" applyAlignment="1">
      <alignment horizontal="right"/>
    </xf>
    <xf numFmtId="3" fontId="7" fillId="2" borderId="0" xfId="0" applyNumberFormat="1" applyFont="1" applyFill="1" applyBorder="1"/>
    <xf numFmtId="3" fontId="7" fillId="2" borderId="25" xfId="0" applyNumberFormat="1" applyFont="1" applyFill="1" applyBorder="1"/>
    <xf numFmtId="0" fontId="4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/>
    <xf numFmtId="0" fontId="0" fillId="0" borderId="0" xfId="0" applyAlignment="1"/>
    <xf numFmtId="0" fontId="11" fillId="2" borderId="1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</cellXfs>
  <cellStyles count="6">
    <cellStyle name="Komma" xfId="2" builtinId="3"/>
    <cellStyle name="Standard" xfId="0" builtinId="0"/>
    <cellStyle name="Standard 2" xfId="3" xr:uid="{00000000-0005-0000-0000-000002000000}"/>
    <cellStyle name="Standard 3" xfId="1" xr:uid="{00000000-0005-0000-0000-000003000000}"/>
    <cellStyle name="Standard 4" xfId="4" xr:uid="{DA85BF32-6AFA-4BAA-9ECA-389E33DC684C}"/>
    <cellStyle name="Standard 5" xfId="5" xr:uid="{4796D44D-77A2-4C1F-BBD9-714AA6464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187325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209550</xdr:colOff>
      <xdr:row>0</xdr:row>
      <xdr:rowOff>19050</xdr:rowOff>
    </xdr:from>
    <xdr:to>
      <xdr:col>7</xdr:col>
      <xdr:colOff>200025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2764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142"/>
  <sheetViews>
    <sheetView tabSelected="1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/>
    </sheetView>
  </sheetViews>
  <sheetFormatPr baseColWidth="10" defaultColWidth="11.42578125" defaultRowHeight="12.75" x14ac:dyDescent="0.2"/>
  <cols>
    <col min="1" max="1" width="37.42578125" style="7" customWidth="1"/>
    <col min="2" max="121" width="11.42578125" style="7" customWidth="1"/>
    <col min="122" max="16384" width="11.42578125" style="7"/>
  </cols>
  <sheetData>
    <row r="1" spans="1:121" s="1" customFormat="1" x14ac:dyDescent="0.2"/>
    <row r="2" spans="1:121" s="1" customFormat="1" ht="15.75" x14ac:dyDescent="0.25">
      <c r="B2" s="8"/>
      <c r="C2" s="8"/>
      <c r="D2" s="9"/>
      <c r="E2" s="9"/>
      <c r="F2" s="8"/>
      <c r="G2" s="8"/>
      <c r="H2" s="9"/>
      <c r="I2" s="9"/>
      <c r="J2" s="8"/>
      <c r="K2" s="8"/>
      <c r="L2" s="9"/>
      <c r="M2" s="9"/>
      <c r="N2" s="8"/>
      <c r="O2" s="8"/>
      <c r="P2" s="9"/>
      <c r="Q2" s="9"/>
      <c r="R2" s="8"/>
      <c r="S2" s="8"/>
      <c r="T2" s="9"/>
      <c r="U2" s="9"/>
      <c r="V2" s="8"/>
      <c r="W2" s="8"/>
      <c r="X2" s="9"/>
      <c r="Y2" s="9"/>
      <c r="Z2" s="8"/>
      <c r="AA2" s="8"/>
      <c r="AB2" s="9"/>
      <c r="AC2" s="9"/>
      <c r="AD2" s="8"/>
      <c r="AE2" s="8"/>
      <c r="AF2" s="9"/>
      <c r="AG2" s="9"/>
      <c r="AH2" s="8"/>
      <c r="AI2" s="8"/>
      <c r="AJ2" s="9"/>
      <c r="AK2" s="9"/>
      <c r="AL2" s="8"/>
      <c r="AM2" s="8"/>
      <c r="AN2" s="9"/>
      <c r="AO2" s="9"/>
      <c r="AP2" s="8"/>
      <c r="AQ2" s="8"/>
      <c r="AR2" s="9"/>
      <c r="AS2" s="9"/>
      <c r="AT2" s="8"/>
      <c r="AU2" s="8"/>
      <c r="AV2" s="9"/>
      <c r="AW2" s="9"/>
      <c r="AX2" s="8"/>
      <c r="AY2" s="8"/>
      <c r="AZ2" s="9"/>
      <c r="BA2" s="9"/>
      <c r="BB2" s="8"/>
      <c r="BC2" s="8"/>
      <c r="BD2" s="9"/>
      <c r="BE2" s="9"/>
      <c r="BF2" s="8"/>
      <c r="BG2" s="8"/>
      <c r="BH2" s="9"/>
      <c r="BI2" s="9"/>
      <c r="BJ2" s="8"/>
      <c r="BK2" s="8"/>
      <c r="BL2" s="9"/>
      <c r="BM2" s="9"/>
      <c r="BN2" s="8"/>
      <c r="BO2" s="8"/>
      <c r="BP2" s="9"/>
      <c r="BQ2" s="9"/>
      <c r="BR2" s="8"/>
      <c r="BS2" s="8"/>
      <c r="BT2" s="9"/>
      <c r="BU2" s="9"/>
      <c r="BV2" s="8"/>
      <c r="BW2" s="8"/>
      <c r="BX2" s="9"/>
      <c r="BY2" s="9"/>
      <c r="BZ2" s="8"/>
      <c r="CA2" s="8"/>
      <c r="CB2" s="9"/>
      <c r="CC2" s="9"/>
      <c r="CD2" s="8"/>
      <c r="CE2" s="8"/>
      <c r="CF2" s="9"/>
      <c r="CG2" s="9"/>
      <c r="CH2" s="8"/>
      <c r="CI2" s="8"/>
      <c r="CJ2" s="9"/>
      <c r="CK2" s="9"/>
      <c r="CL2" s="8"/>
      <c r="CM2" s="8"/>
      <c r="CN2" s="9"/>
      <c r="CO2" s="9"/>
      <c r="CP2" s="8"/>
      <c r="CQ2" s="8"/>
      <c r="CR2" s="9"/>
      <c r="CS2" s="9"/>
      <c r="CT2" s="8"/>
      <c r="CU2" s="8"/>
      <c r="CV2" s="9"/>
      <c r="CW2" s="9"/>
      <c r="CX2" s="8"/>
      <c r="CY2" s="8"/>
      <c r="CZ2" s="9"/>
      <c r="DA2" s="9"/>
      <c r="DB2" s="8"/>
      <c r="DC2" s="8"/>
      <c r="DD2" s="9"/>
      <c r="DE2" s="9"/>
      <c r="DF2" s="8"/>
      <c r="DG2" s="8"/>
      <c r="DH2" s="9"/>
      <c r="DI2" s="9"/>
      <c r="DJ2" s="8"/>
      <c r="DK2" s="8"/>
      <c r="DL2" s="9"/>
      <c r="DM2" s="9"/>
      <c r="DN2" s="8"/>
      <c r="DO2" s="8"/>
      <c r="DP2" s="9"/>
      <c r="DQ2" s="9"/>
    </row>
    <row r="3" spans="1:121" s="1" customFormat="1" ht="15.75" x14ac:dyDescent="0.25">
      <c r="B3" s="8"/>
      <c r="C3" s="8"/>
      <c r="D3" s="9"/>
      <c r="E3" s="9"/>
      <c r="F3" s="8"/>
      <c r="G3" s="8"/>
      <c r="H3" s="9"/>
      <c r="I3" s="9"/>
      <c r="J3" s="8"/>
      <c r="K3" s="8"/>
      <c r="L3" s="9"/>
      <c r="M3" s="9"/>
      <c r="N3" s="8"/>
      <c r="O3" s="8"/>
      <c r="P3" s="9"/>
      <c r="Q3" s="9"/>
      <c r="R3" s="8"/>
      <c r="S3" s="8"/>
      <c r="T3" s="9"/>
      <c r="U3" s="9"/>
      <c r="V3" s="8"/>
      <c r="W3" s="8"/>
      <c r="X3" s="9"/>
      <c r="Y3" s="9"/>
      <c r="Z3" s="8"/>
      <c r="AA3" s="8"/>
      <c r="AB3" s="9"/>
      <c r="AC3" s="9"/>
      <c r="AD3" s="8"/>
      <c r="AE3" s="8"/>
      <c r="AF3" s="9"/>
      <c r="AG3" s="9"/>
      <c r="AH3" s="8"/>
      <c r="AI3" s="8"/>
      <c r="AJ3" s="9"/>
      <c r="AK3" s="9"/>
      <c r="AL3" s="8"/>
      <c r="AM3" s="8"/>
      <c r="AN3" s="9"/>
      <c r="AO3" s="9"/>
      <c r="AP3" s="8"/>
      <c r="AQ3" s="8"/>
      <c r="AR3" s="9"/>
      <c r="AS3" s="9"/>
      <c r="AT3" s="8"/>
      <c r="AU3" s="8"/>
      <c r="AV3" s="9"/>
      <c r="AW3" s="9"/>
      <c r="AX3" s="8"/>
      <c r="AY3" s="8"/>
      <c r="AZ3" s="9"/>
      <c r="BA3" s="9"/>
      <c r="BB3" s="8"/>
      <c r="BC3" s="8"/>
      <c r="BD3" s="9"/>
      <c r="BE3" s="9"/>
      <c r="BF3" s="8"/>
      <c r="BG3" s="8"/>
      <c r="BH3" s="9"/>
      <c r="BI3" s="9"/>
      <c r="BJ3" s="8"/>
      <c r="BK3" s="8"/>
      <c r="BL3" s="9"/>
      <c r="BM3" s="9"/>
      <c r="BN3" s="8"/>
      <c r="BO3" s="8"/>
      <c r="BP3" s="9"/>
      <c r="BQ3" s="9"/>
      <c r="BR3" s="8"/>
      <c r="BS3" s="8"/>
      <c r="BT3" s="9"/>
      <c r="BU3" s="9"/>
      <c r="BV3" s="8"/>
      <c r="BW3" s="8"/>
      <c r="BX3" s="9"/>
      <c r="BY3" s="9"/>
      <c r="BZ3" s="8"/>
      <c r="CA3" s="8"/>
      <c r="CB3" s="9"/>
      <c r="CC3" s="9"/>
      <c r="CD3" s="8"/>
      <c r="CE3" s="8"/>
      <c r="CF3" s="9"/>
      <c r="CG3" s="9"/>
      <c r="CH3" s="8"/>
      <c r="CI3" s="8"/>
      <c r="CJ3" s="9"/>
      <c r="CK3" s="9"/>
      <c r="CL3" s="8"/>
      <c r="CM3" s="8"/>
      <c r="CN3" s="9"/>
      <c r="CO3" s="9"/>
      <c r="CP3" s="8"/>
      <c r="CQ3" s="8"/>
      <c r="CR3" s="9"/>
      <c r="CS3" s="9"/>
      <c r="CT3" s="8"/>
      <c r="CU3" s="8"/>
      <c r="CV3" s="9"/>
      <c r="CW3" s="9"/>
      <c r="CX3" s="8"/>
      <c r="CY3" s="8"/>
      <c r="CZ3" s="9"/>
      <c r="DA3" s="9"/>
      <c r="DB3" s="8"/>
      <c r="DC3" s="8"/>
      <c r="DD3" s="9"/>
      <c r="DE3" s="9"/>
      <c r="DF3" s="8"/>
      <c r="DG3" s="8"/>
      <c r="DH3" s="9"/>
      <c r="DI3" s="9"/>
      <c r="DJ3" s="8"/>
      <c r="DK3" s="8"/>
      <c r="DL3" s="9"/>
      <c r="DM3" s="9"/>
      <c r="DN3" s="8"/>
      <c r="DO3" s="8"/>
      <c r="DP3" s="9"/>
      <c r="DQ3" s="9"/>
    </row>
    <row r="4" spans="1:121" s="1" customFormat="1" ht="15.75" x14ac:dyDescent="0.25">
      <c r="B4" s="8"/>
      <c r="C4" s="8"/>
      <c r="D4" s="9"/>
      <c r="E4" s="9"/>
      <c r="F4" s="8"/>
      <c r="G4" s="8"/>
      <c r="H4" s="9"/>
      <c r="I4" s="9"/>
      <c r="J4" s="8"/>
      <c r="K4" s="8"/>
      <c r="L4" s="9"/>
      <c r="M4" s="9"/>
      <c r="N4" s="8"/>
      <c r="O4" s="8"/>
      <c r="P4" s="9"/>
      <c r="Q4" s="9"/>
      <c r="R4" s="8"/>
      <c r="S4" s="8"/>
      <c r="T4" s="9"/>
      <c r="U4" s="9"/>
      <c r="V4" s="8"/>
      <c r="W4" s="8"/>
      <c r="X4" s="9"/>
      <c r="Y4" s="9"/>
      <c r="Z4" s="8"/>
      <c r="AA4" s="8"/>
      <c r="AB4" s="9"/>
      <c r="AC4" s="9"/>
      <c r="AD4" s="8"/>
      <c r="AE4" s="8"/>
      <c r="AF4" s="9"/>
      <c r="AG4" s="9"/>
      <c r="AH4" s="8"/>
      <c r="AI4" s="8"/>
      <c r="AJ4" s="9"/>
      <c r="AK4" s="9"/>
      <c r="AL4" s="8"/>
      <c r="AM4" s="8"/>
      <c r="AN4" s="9"/>
      <c r="AO4" s="9"/>
      <c r="AP4" s="8"/>
      <c r="AQ4" s="8"/>
      <c r="AR4" s="9"/>
      <c r="AS4" s="9"/>
      <c r="AT4" s="8"/>
      <c r="AU4" s="8"/>
      <c r="AV4" s="9"/>
      <c r="AW4" s="9"/>
      <c r="AX4" s="8"/>
      <c r="AY4" s="8"/>
      <c r="AZ4" s="9"/>
      <c r="BA4" s="9"/>
      <c r="BB4" s="8"/>
      <c r="BC4" s="8"/>
      <c r="BD4" s="9"/>
      <c r="BE4" s="9"/>
      <c r="BF4" s="8"/>
      <c r="BG4" s="8"/>
      <c r="BH4" s="9"/>
      <c r="BI4" s="9"/>
      <c r="BJ4" s="8"/>
      <c r="BK4" s="8"/>
      <c r="BL4" s="9"/>
      <c r="BM4" s="9"/>
      <c r="BN4" s="8"/>
      <c r="BO4" s="8"/>
      <c r="BP4" s="9"/>
      <c r="BQ4" s="9"/>
      <c r="BR4" s="8"/>
      <c r="BS4" s="8"/>
      <c r="BT4" s="9"/>
      <c r="BU4" s="9"/>
      <c r="BV4" s="8"/>
      <c r="BW4" s="8"/>
      <c r="BX4" s="9"/>
      <c r="BY4" s="9"/>
      <c r="BZ4" s="8"/>
      <c r="CA4" s="8"/>
      <c r="CB4" s="9"/>
      <c r="CC4" s="9"/>
      <c r="CD4" s="8"/>
      <c r="CE4" s="8"/>
      <c r="CF4" s="9"/>
      <c r="CG4" s="9"/>
      <c r="CH4" s="8"/>
      <c r="CI4" s="8"/>
      <c r="CJ4" s="9"/>
      <c r="CK4" s="9"/>
      <c r="CL4" s="8"/>
      <c r="CM4" s="8"/>
      <c r="CN4" s="9"/>
      <c r="CO4" s="9"/>
      <c r="CP4" s="8"/>
      <c r="CQ4" s="8"/>
      <c r="CR4" s="9"/>
      <c r="CS4" s="9"/>
      <c r="CT4" s="8"/>
      <c r="CU4" s="8"/>
      <c r="CV4" s="9"/>
      <c r="CW4" s="9"/>
      <c r="CX4" s="8"/>
      <c r="CY4" s="8"/>
      <c r="CZ4" s="9"/>
      <c r="DA4" s="9"/>
      <c r="DB4" s="8"/>
      <c r="DC4" s="8"/>
      <c r="DD4" s="9"/>
      <c r="DE4" s="9"/>
      <c r="DF4" s="8"/>
      <c r="DG4" s="8"/>
      <c r="DH4" s="9"/>
      <c r="DI4" s="9"/>
      <c r="DJ4" s="8"/>
      <c r="DK4" s="8"/>
      <c r="DL4" s="9"/>
      <c r="DM4" s="9"/>
      <c r="DN4" s="8"/>
      <c r="DO4" s="8"/>
      <c r="DP4" s="9"/>
      <c r="DQ4" s="9"/>
    </row>
    <row r="5" spans="1:121" s="2" customFormat="1" x14ac:dyDescent="0.2"/>
    <row r="6" spans="1:121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</row>
    <row r="7" spans="1:121" s="2" customFormat="1" ht="15.75" customHeight="1" x14ac:dyDescent="0.2">
      <c r="A7" s="75" t="str">
        <f>VLOOKUP("&lt;Fachbereich&gt;",Uebersetzungen!$B$3:$E$98,Uebersetzungen!$B$2+1,FALSE)</f>
        <v>Daten &amp; Statistik</v>
      </c>
      <c r="B7" s="75"/>
      <c r="C7" s="75"/>
      <c r="D7" s="75"/>
      <c r="E7" s="75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65"/>
      <c r="DK7" s="65"/>
      <c r="DL7" s="65"/>
      <c r="DM7" s="65"/>
      <c r="DN7" s="34"/>
      <c r="DO7" s="34"/>
      <c r="DP7" s="34"/>
      <c r="DQ7" s="34"/>
    </row>
    <row r="8" spans="1:121" s="2" customFormat="1" ht="15.75" customHeight="1" x14ac:dyDescent="0.2">
      <c r="B8" s="14"/>
      <c r="C8" s="34"/>
      <c r="D8" s="14"/>
      <c r="E8" s="1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65"/>
      <c r="DK8" s="65"/>
      <c r="DL8" s="65"/>
      <c r="DM8" s="65"/>
      <c r="DN8" s="34"/>
      <c r="DO8" s="34"/>
      <c r="DP8" s="34"/>
      <c r="DQ8" s="34"/>
    </row>
    <row r="9" spans="1:121" s="2" customFormat="1" ht="15.75" customHeight="1" x14ac:dyDescent="0.25">
      <c r="A9" s="76" t="str">
        <f>VLOOKUP("&lt;Titel&gt;",Uebersetzungen!$B$3:$E$30,Uebersetzungen!$B$2+1,FALSE)</f>
        <v>Grenzgänger nach Gemeinden, seit 1996 nach Quartal</v>
      </c>
      <c r="B9" s="77"/>
      <c r="C9" s="77"/>
      <c r="D9" s="77"/>
      <c r="E9" s="77"/>
      <c r="F9" s="77"/>
      <c r="G9" s="77"/>
      <c r="H9" s="77"/>
      <c r="I9" s="77"/>
    </row>
    <row r="10" spans="1:121" s="4" customFormat="1" x14ac:dyDescent="0.2">
      <c r="A10" s="29" t="str">
        <f>VLOOKUP("&lt;UTitel&gt;",Uebersetzungen!$B$3:$E$98,Uebersetzungen!$B$2+1,FALSE)</f>
        <v>(Gemeindestand 2025: 100 Gemeinden)</v>
      </c>
      <c r="B10" s="30"/>
      <c r="C10" s="30"/>
      <c r="D10" s="31"/>
      <c r="E10" s="31"/>
      <c r="F10" s="30"/>
      <c r="G10" s="30"/>
      <c r="H10" s="31"/>
      <c r="I10" s="31"/>
      <c r="J10" s="30"/>
      <c r="K10" s="30"/>
      <c r="L10" s="31"/>
      <c r="M10" s="31"/>
      <c r="N10" s="30"/>
      <c r="O10" s="30"/>
      <c r="P10" s="31"/>
      <c r="Q10" s="31"/>
      <c r="R10" s="30"/>
      <c r="S10" s="30"/>
      <c r="T10" s="31"/>
      <c r="U10" s="31"/>
      <c r="V10" s="30"/>
      <c r="W10" s="30"/>
      <c r="X10" s="31"/>
      <c r="Y10" s="31"/>
      <c r="Z10" s="30"/>
      <c r="AA10" s="30"/>
      <c r="AB10" s="31"/>
      <c r="AC10" s="31"/>
      <c r="AD10" s="30"/>
      <c r="AE10" s="30"/>
      <c r="AF10" s="31"/>
      <c r="AG10" s="31"/>
      <c r="AH10" s="30"/>
      <c r="AI10" s="30"/>
      <c r="AJ10" s="31"/>
      <c r="AK10" s="31"/>
      <c r="AL10" s="30"/>
      <c r="AM10" s="30"/>
      <c r="AN10" s="31"/>
      <c r="AO10" s="31"/>
      <c r="AP10" s="30"/>
      <c r="AQ10" s="30"/>
      <c r="AR10" s="31"/>
      <c r="AS10" s="31"/>
      <c r="AT10" s="30"/>
      <c r="AU10" s="30"/>
      <c r="AV10" s="31"/>
      <c r="AW10" s="31"/>
      <c r="AX10" s="30"/>
      <c r="AY10" s="30"/>
      <c r="AZ10" s="31"/>
      <c r="BA10" s="31"/>
      <c r="BB10" s="30"/>
      <c r="BC10" s="30"/>
      <c r="BD10" s="31"/>
      <c r="BE10" s="31"/>
      <c r="BF10" s="30"/>
      <c r="BG10" s="30"/>
      <c r="BH10" s="31"/>
      <c r="BI10" s="31"/>
      <c r="BJ10" s="30"/>
      <c r="BK10" s="30"/>
      <c r="BL10" s="31"/>
      <c r="BM10" s="31"/>
      <c r="BN10" s="30"/>
      <c r="BO10" s="30"/>
      <c r="BP10" s="31"/>
      <c r="BQ10" s="31"/>
      <c r="BR10" s="30"/>
      <c r="BS10" s="30"/>
      <c r="BT10" s="31"/>
      <c r="BU10" s="31"/>
      <c r="BV10" s="30"/>
      <c r="BW10" s="30"/>
      <c r="BX10" s="31"/>
      <c r="BY10" s="31"/>
      <c r="BZ10" s="30"/>
      <c r="CA10" s="30"/>
      <c r="CB10" s="31"/>
      <c r="CC10" s="31"/>
      <c r="CD10" s="30"/>
      <c r="CE10" s="30"/>
      <c r="CF10" s="31"/>
      <c r="CG10" s="31"/>
      <c r="CH10" s="30"/>
      <c r="CI10" s="30"/>
      <c r="CJ10" s="31"/>
      <c r="CK10" s="31"/>
      <c r="CL10" s="30"/>
      <c r="CM10" s="30"/>
      <c r="CN10" s="31"/>
      <c r="CO10" s="31"/>
      <c r="CP10" s="30"/>
      <c r="CQ10" s="30"/>
      <c r="CR10" s="31"/>
      <c r="CS10" s="31"/>
      <c r="CT10" s="30"/>
      <c r="CU10" s="30"/>
      <c r="CV10" s="31"/>
      <c r="CW10" s="31"/>
      <c r="CX10" s="30"/>
      <c r="CY10" s="30"/>
      <c r="CZ10" s="31"/>
      <c r="DA10" s="31"/>
      <c r="DB10" s="30"/>
      <c r="DC10" s="30"/>
      <c r="DD10" s="31"/>
      <c r="DE10" s="31"/>
      <c r="DF10" s="30"/>
      <c r="DG10" s="30"/>
      <c r="DH10" s="31"/>
      <c r="DI10" s="31"/>
      <c r="DJ10" s="30"/>
      <c r="DK10" s="30"/>
      <c r="DL10" s="31"/>
      <c r="DM10" s="31"/>
      <c r="DN10" s="30"/>
      <c r="DO10" s="30"/>
      <c r="DP10" s="31"/>
      <c r="DQ10" s="31"/>
    </row>
    <row r="11" spans="1:121" s="3" customFormat="1" ht="13.5" thickBot="1" x14ac:dyDescent="0.25"/>
    <row r="12" spans="1:121" s="45" customFormat="1" ht="17.25" customHeight="1" x14ac:dyDescent="0.2">
      <c r="A12" s="44"/>
      <c r="B12" s="78">
        <v>1996</v>
      </c>
      <c r="C12" s="79"/>
      <c r="D12" s="79"/>
      <c r="E12" s="80"/>
      <c r="F12" s="78">
        <v>1997</v>
      </c>
      <c r="G12" s="79"/>
      <c r="H12" s="79"/>
      <c r="I12" s="80"/>
      <c r="J12" s="78">
        <v>1998</v>
      </c>
      <c r="K12" s="79"/>
      <c r="L12" s="79"/>
      <c r="M12" s="80"/>
      <c r="N12" s="78">
        <v>1999</v>
      </c>
      <c r="O12" s="79"/>
      <c r="P12" s="79"/>
      <c r="Q12" s="80"/>
      <c r="R12" s="78">
        <v>2000</v>
      </c>
      <c r="S12" s="79"/>
      <c r="T12" s="79"/>
      <c r="U12" s="80"/>
      <c r="V12" s="78">
        <v>2001</v>
      </c>
      <c r="W12" s="79"/>
      <c r="X12" s="79"/>
      <c r="Y12" s="80"/>
      <c r="Z12" s="78">
        <v>2002</v>
      </c>
      <c r="AA12" s="79"/>
      <c r="AB12" s="79"/>
      <c r="AC12" s="80"/>
      <c r="AD12" s="78">
        <v>2003</v>
      </c>
      <c r="AE12" s="79"/>
      <c r="AF12" s="79"/>
      <c r="AG12" s="80"/>
      <c r="AH12" s="78">
        <v>2004</v>
      </c>
      <c r="AI12" s="79"/>
      <c r="AJ12" s="79"/>
      <c r="AK12" s="80"/>
      <c r="AL12" s="78">
        <v>2005</v>
      </c>
      <c r="AM12" s="79"/>
      <c r="AN12" s="79"/>
      <c r="AO12" s="80"/>
      <c r="AP12" s="78">
        <v>2006</v>
      </c>
      <c r="AQ12" s="79"/>
      <c r="AR12" s="79"/>
      <c r="AS12" s="80"/>
      <c r="AT12" s="78">
        <v>2007</v>
      </c>
      <c r="AU12" s="79"/>
      <c r="AV12" s="79"/>
      <c r="AW12" s="80"/>
      <c r="AX12" s="78">
        <v>2008</v>
      </c>
      <c r="AY12" s="79"/>
      <c r="AZ12" s="79"/>
      <c r="BA12" s="80"/>
      <c r="BB12" s="78">
        <v>2009</v>
      </c>
      <c r="BC12" s="79"/>
      <c r="BD12" s="79"/>
      <c r="BE12" s="80"/>
      <c r="BF12" s="78">
        <v>2010</v>
      </c>
      <c r="BG12" s="79"/>
      <c r="BH12" s="79"/>
      <c r="BI12" s="80"/>
      <c r="BJ12" s="78">
        <v>2011</v>
      </c>
      <c r="BK12" s="79"/>
      <c r="BL12" s="79"/>
      <c r="BM12" s="80"/>
      <c r="BN12" s="78">
        <v>2012</v>
      </c>
      <c r="BO12" s="79"/>
      <c r="BP12" s="79"/>
      <c r="BQ12" s="80"/>
      <c r="BR12" s="78">
        <v>2013</v>
      </c>
      <c r="BS12" s="79"/>
      <c r="BT12" s="79"/>
      <c r="BU12" s="80"/>
      <c r="BV12" s="78">
        <v>2014</v>
      </c>
      <c r="BW12" s="79"/>
      <c r="BX12" s="79"/>
      <c r="BY12" s="80"/>
      <c r="BZ12" s="78">
        <v>2015</v>
      </c>
      <c r="CA12" s="79"/>
      <c r="CB12" s="79"/>
      <c r="CC12" s="80"/>
      <c r="CD12" s="78">
        <v>2016</v>
      </c>
      <c r="CE12" s="79"/>
      <c r="CF12" s="79"/>
      <c r="CG12" s="80"/>
      <c r="CH12" s="78">
        <v>2017</v>
      </c>
      <c r="CI12" s="79"/>
      <c r="CJ12" s="79"/>
      <c r="CK12" s="80"/>
      <c r="CL12" s="78">
        <v>2018</v>
      </c>
      <c r="CM12" s="79"/>
      <c r="CN12" s="79"/>
      <c r="CO12" s="80"/>
      <c r="CP12" s="78">
        <v>2019</v>
      </c>
      <c r="CQ12" s="79"/>
      <c r="CR12" s="79"/>
      <c r="CS12" s="80"/>
      <c r="CT12" s="78">
        <v>2020</v>
      </c>
      <c r="CU12" s="79"/>
      <c r="CV12" s="79"/>
      <c r="CW12" s="80"/>
      <c r="CX12" s="78">
        <v>2021</v>
      </c>
      <c r="CY12" s="79"/>
      <c r="CZ12" s="79"/>
      <c r="DA12" s="80"/>
      <c r="DB12" s="78">
        <v>2022</v>
      </c>
      <c r="DC12" s="79"/>
      <c r="DD12" s="79"/>
      <c r="DE12" s="80"/>
      <c r="DF12" s="78">
        <v>2023</v>
      </c>
      <c r="DG12" s="79"/>
      <c r="DH12" s="79"/>
      <c r="DI12" s="79"/>
      <c r="DJ12" s="78">
        <v>2024</v>
      </c>
      <c r="DK12" s="79"/>
      <c r="DL12" s="79"/>
      <c r="DM12" s="80"/>
      <c r="DN12" s="78">
        <v>2025</v>
      </c>
      <c r="DO12" s="79"/>
      <c r="DP12" s="79"/>
      <c r="DQ12" s="80"/>
    </row>
    <row r="13" spans="1:121" s="33" customFormat="1" ht="17.25" customHeight="1" x14ac:dyDescent="0.2">
      <c r="A13" s="35" t="str">
        <f>VLOOKUP("&lt;SpaltenTitel_1&gt;",Uebersetzungen!$B$3:$E$28,Uebersetzungen!$B$2+1,FALSE)</f>
        <v>Gemeinde</v>
      </c>
      <c r="B13" s="46" t="str">
        <f>VLOOKUP("&lt;SpaltenTitel_2&gt;",Uebersetzungen!$B$3:$E$28,Uebersetzungen!$B$2+1,FALSE)</f>
        <v>1. Quartal</v>
      </c>
      <c r="C13" s="54" t="str">
        <f>VLOOKUP("&lt;SpaltenTitel_3&gt;",Uebersetzungen!$B$3:$E$28,Uebersetzungen!$B$2+1,FALSE)</f>
        <v>2. Quartal</v>
      </c>
      <c r="D13" s="54" t="str">
        <f>VLOOKUP("&lt;SpaltenTitel_4&gt;",Uebersetzungen!$B$3:$E$28,Uebersetzungen!$B$2+1,FALSE)</f>
        <v>3. Quartal</v>
      </c>
      <c r="E13" s="36" t="str">
        <f>VLOOKUP("&lt;SpaltenTitel_5&gt;",Uebersetzungen!$B$3:$E$28,Uebersetzungen!$B$2+1,FALSE)</f>
        <v>4. Quartal</v>
      </c>
      <c r="F13" s="46" t="str">
        <f>VLOOKUP("&lt;SpaltenTitel_2&gt;",Uebersetzungen!$B$3:$E$28,Uebersetzungen!$B$2+1,FALSE)</f>
        <v>1. Quartal</v>
      </c>
      <c r="G13" s="54" t="str">
        <f>VLOOKUP("&lt;SpaltenTitel_3&gt;",Uebersetzungen!$B$3:$E$28,Uebersetzungen!$B$2+1,FALSE)</f>
        <v>2. Quartal</v>
      </c>
      <c r="H13" s="54" t="str">
        <f>VLOOKUP("&lt;SpaltenTitel_4&gt;",Uebersetzungen!$B$3:$E$28,Uebersetzungen!$B$2+1,FALSE)</f>
        <v>3. Quartal</v>
      </c>
      <c r="I13" s="36" t="str">
        <f>VLOOKUP("&lt;SpaltenTitel_5&gt;",Uebersetzungen!$B$3:$E$28,Uebersetzungen!$B$2+1,FALSE)</f>
        <v>4. Quartal</v>
      </c>
      <c r="J13" s="46" t="str">
        <f>VLOOKUP("&lt;SpaltenTitel_2&gt;",Uebersetzungen!$B$3:$E$28,Uebersetzungen!$B$2+1,FALSE)</f>
        <v>1. Quartal</v>
      </c>
      <c r="K13" s="54" t="str">
        <f>VLOOKUP("&lt;SpaltenTitel_3&gt;",Uebersetzungen!$B$3:$E$28,Uebersetzungen!$B$2+1,FALSE)</f>
        <v>2. Quartal</v>
      </c>
      <c r="L13" s="54" t="str">
        <f>VLOOKUP("&lt;SpaltenTitel_4&gt;",Uebersetzungen!$B$3:$E$28,Uebersetzungen!$B$2+1,FALSE)</f>
        <v>3. Quartal</v>
      </c>
      <c r="M13" s="36" t="str">
        <f>VLOOKUP("&lt;SpaltenTitel_5&gt;",Uebersetzungen!$B$3:$E$28,Uebersetzungen!$B$2+1,FALSE)</f>
        <v>4. Quartal</v>
      </c>
      <c r="N13" s="46" t="str">
        <f>VLOOKUP("&lt;SpaltenTitel_2&gt;",Uebersetzungen!$B$3:$E$28,Uebersetzungen!$B$2+1,FALSE)</f>
        <v>1. Quartal</v>
      </c>
      <c r="O13" s="54" t="str">
        <f>VLOOKUP("&lt;SpaltenTitel_3&gt;",Uebersetzungen!$B$3:$E$28,Uebersetzungen!$B$2+1,FALSE)</f>
        <v>2. Quartal</v>
      </c>
      <c r="P13" s="54" t="str">
        <f>VLOOKUP("&lt;SpaltenTitel_4&gt;",Uebersetzungen!$B$3:$E$28,Uebersetzungen!$B$2+1,FALSE)</f>
        <v>3. Quartal</v>
      </c>
      <c r="Q13" s="36" t="str">
        <f>VLOOKUP("&lt;SpaltenTitel_5&gt;",Uebersetzungen!$B$3:$E$28,Uebersetzungen!$B$2+1,FALSE)</f>
        <v>4. Quartal</v>
      </c>
      <c r="R13" s="46" t="str">
        <f>VLOOKUP("&lt;SpaltenTitel_2&gt;",Uebersetzungen!$B$3:$E$28,Uebersetzungen!$B$2+1,FALSE)</f>
        <v>1. Quartal</v>
      </c>
      <c r="S13" s="54" t="str">
        <f>VLOOKUP("&lt;SpaltenTitel_3&gt;",Uebersetzungen!$B$3:$E$28,Uebersetzungen!$B$2+1,FALSE)</f>
        <v>2. Quartal</v>
      </c>
      <c r="T13" s="54" t="str">
        <f>VLOOKUP("&lt;SpaltenTitel_4&gt;",Uebersetzungen!$B$3:$E$28,Uebersetzungen!$B$2+1,FALSE)</f>
        <v>3. Quartal</v>
      </c>
      <c r="U13" s="36" t="str">
        <f>VLOOKUP("&lt;SpaltenTitel_5&gt;",Uebersetzungen!$B$3:$E$28,Uebersetzungen!$B$2+1,FALSE)</f>
        <v>4. Quartal</v>
      </c>
      <c r="V13" s="46" t="str">
        <f>VLOOKUP("&lt;SpaltenTitel_2&gt;",Uebersetzungen!$B$3:$E$28,Uebersetzungen!$B$2+1,FALSE)</f>
        <v>1. Quartal</v>
      </c>
      <c r="W13" s="54" t="str">
        <f>VLOOKUP("&lt;SpaltenTitel_3&gt;",Uebersetzungen!$B$3:$E$28,Uebersetzungen!$B$2+1,FALSE)</f>
        <v>2. Quartal</v>
      </c>
      <c r="X13" s="54" t="str">
        <f>VLOOKUP("&lt;SpaltenTitel_4&gt;",Uebersetzungen!$B$3:$E$28,Uebersetzungen!$B$2+1,FALSE)</f>
        <v>3. Quartal</v>
      </c>
      <c r="Y13" s="36" t="str">
        <f>VLOOKUP("&lt;SpaltenTitel_5&gt;",Uebersetzungen!$B$3:$E$28,Uebersetzungen!$B$2+1,FALSE)</f>
        <v>4. Quartal</v>
      </c>
      <c r="Z13" s="46" t="str">
        <f>VLOOKUP("&lt;SpaltenTitel_2&gt;",Uebersetzungen!$B$3:$E$28,Uebersetzungen!$B$2+1,FALSE)</f>
        <v>1. Quartal</v>
      </c>
      <c r="AA13" s="54" t="str">
        <f>VLOOKUP("&lt;SpaltenTitel_3&gt;",Uebersetzungen!$B$3:$E$28,Uebersetzungen!$B$2+1,FALSE)</f>
        <v>2. Quartal</v>
      </c>
      <c r="AB13" s="54" t="str">
        <f>VLOOKUP("&lt;SpaltenTitel_4&gt;",Uebersetzungen!$B$3:$E$28,Uebersetzungen!$B$2+1,FALSE)</f>
        <v>3. Quartal</v>
      </c>
      <c r="AC13" s="36" t="str">
        <f>VLOOKUP("&lt;SpaltenTitel_5&gt;",Uebersetzungen!$B$3:$E$28,Uebersetzungen!$B$2+1,FALSE)</f>
        <v>4. Quartal</v>
      </c>
      <c r="AD13" s="46" t="str">
        <f>VLOOKUP("&lt;SpaltenTitel_2&gt;",Uebersetzungen!$B$3:$E$28,Uebersetzungen!$B$2+1,FALSE)</f>
        <v>1. Quartal</v>
      </c>
      <c r="AE13" s="54" t="str">
        <f>VLOOKUP("&lt;SpaltenTitel_3&gt;",Uebersetzungen!$B$3:$E$28,Uebersetzungen!$B$2+1,FALSE)</f>
        <v>2. Quartal</v>
      </c>
      <c r="AF13" s="54" t="str">
        <f>VLOOKUP("&lt;SpaltenTitel_4&gt;",Uebersetzungen!$B$3:$E$28,Uebersetzungen!$B$2+1,FALSE)</f>
        <v>3. Quartal</v>
      </c>
      <c r="AG13" s="36" t="str">
        <f>VLOOKUP("&lt;SpaltenTitel_5&gt;",Uebersetzungen!$B$3:$E$28,Uebersetzungen!$B$2+1,FALSE)</f>
        <v>4. Quartal</v>
      </c>
      <c r="AH13" s="46" t="str">
        <f>VLOOKUP("&lt;SpaltenTitel_2&gt;",Uebersetzungen!$B$3:$E$28,Uebersetzungen!$B$2+1,FALSE)</f>
        <v>1. Quartal</v>
      </c>
      <c r="AI13" s="54" t="str">
        <f>VLOOKUP("&lt;SpaltenTitel_3&gt;",Uebersetzungen!$B$3:$E$28,Uebersetzungen!$B$2+1,FALSE)</f>
        <v>2. Quartal</v>
      </c>
      <c r="AJ13" s="54" t="str">
        <f>VLOOKUP("&lt;SpaltenTitel_4&gt;",Uebersetzungen!$B$3:$E$28,Uebersetzungen!$B$2+1,FALSE)</f>
        <v>3. Quartal</v>
      </c>
      <c r="AK13" s="36" t="str">
        <f>VLOOKUP("&lt;SpaltenTitel_5&gt;",Uebersetzungen!$B$3:$E$28,Uebersetzungen!$B$2+1,FALSE)</f>
        <v>4. Quartal</v>
      </c>
      <c r="AL13" s="46" t="str">
        <f>VLOOKUP("&lt;SpaltenTitel_2&gt;",Uebersetzungen!$B$3:$E$28,Uebersetzungen!$B$2+1,FALSE)</f>
        <v>1. Quartal</v>
      </c>
      <c r="AM13" s="54" t="str">
        <f>VLOOKUP("&lt;SpaltenTitel_3&gt;",Uebersetzungen!$B$3:$E$28,Uebersetzungen!$B$2+1,FALSE)</f>
        <v>2. Quartal</v>
      </c>
      <c r="AN13" s="54" t="str">
        <f>VLOOKUP("&lt;SpaltenTitel_4&gt;",Uebersetzungen!$B$3:$E$28,Uebersetzungen!$B$2+1,FALSE)</f>
        <v>3. Quartal</v>
      </c>
      <c r="AO13" s="36" t="str">
        <f>VLOOKUP("&lt;SpaltenTitel_5&gt;",Uebersetzungen!$B$3:$E$28,Uebersetzungen!$B$2+1,FALSE)</f>
        <v>4. Quartal</v>
      </c>
      <c r="AP13" s="46" t="str">
        <f>VLOOKUP("&lt;SpaltenTitel_2&gt;",Uebersetzungen!$B$3:$E$28,Uebersetzungen!$B$2+1,FALSE)</f>
        <v>1. Quartal</v>
      </c>
      <c r="AQ13" s="54" t="str">
        <f>VLOOKUP("&lt;SpaltenTitel_3&gt;",Uebersetzungen!$B$3:$E$28,Uebersetzungen!$B$2+1,FALSE)</f>
        <v>2. Quartal</v>
      </c>
      <c r="AR13" s="54" t="str">
        <f>VLOOKUP("&lt;SpaltenTitel_4&gt;",Uebersetzungen!$B$3:$E$28,Uebersetzungen!$B$2+1,FALSE)</f>
        <v>3. Quartal</v>
      </c>
      <c r="AS13" s="36" t="str">
        <f>VLOOKUP("&lt;SpaltenTitel_5&gt;",Uebersetzungen!$B$3:$E$28,Uebersetzungen!$B$2+1,FALSE)</f>
        <v>4. Quartal</v>
      </c>
      <c r="AT13" s="46" t="str">
        <f>VLOOKUP("&lt;SpaltenTitel_2&gt;",Uebersetzungen!$B$3:$E$28,Uebersetzungen!$B$2+1,FALSE)</f>
        <v>1. Quartal</v>
      </c>
      <c r="AU13" s="54" t="str">
        <f>VLOOKUP("&lt;SpaltenTitel_3&gt;",Uebersetzungen!$B$3:$E$28,Uebersetzungen!$B$2+1,FALSE)</f>
        <v>2. Quartal</v>
      </c>
      <c r="AV13" s="54" t="str">
        <f>VLOOKUP("&lt;SpaltenTitel_4&gt;",Uebersetzungen!$B$3:$E$28,Uebersetzungen!$B$2+1,FALSE)</f>
        <v>3. Quartal</v>
      </c>
      <c r="AW13" s="36" t="str">
        <f>VLOOKUP("&lt;SpaltenTitel_5&gt;",Uebersetzungen!$B$3:$E$28,Uebersetzungen!$B$2+1,FALSE)</f>
        <v>4. Quartal</v>
      </c>
      <c r="AX13" s="46" t="str">
        <f>VLOOKUP("&lt;SpaltenTitel_2&gt;",Uebersetzungen!$B$3:$E$28,Uebersetzungen!$B$2+1,FALSE)</f>
        <v>1. Quartal</v>
      </c>
      <c r="AY13" s="54" t="str">
        <f>VLOOKUP("&lt;SpaltenTitel_3&gt;",Uebersetzungen!$B$3:$E$28,Uebersetzungen!$B$2+1,FALSE)</f>
        <v>2. Quartal</v>
      </c>
      <c r="AZ13" s="54" t="str">
        <f>VLOOKUP("&lt;SpaltenTitel_4&gt;",Uebersetzungen!$B$3:$E$28,Uebersetzungen!$B$2+1,FALSE)</f>
        <v>3. Quartal</v>
      </c>
      <c r="BA13" s="36" t="str">
        <f>VLOOKUP("&lt;SpaltenTitel_5&gt;",Uebersetzungen!$B$3:$E$28,Uebersetzungen!$B$2+1,FALSE)</f>
        <v>4. Quartal</v>
      </c>
      <c r="BB13" s="46" t="str">
        <f>VLOOKUP("&lt;SpaltenTitel_2&gt;",Uebersetzungen!$B$3:$E$28,Uebersetzungen!$B$2+1,FALSE)</f>
        <v>1. Quartal</v>
      </c>
      <c r="BC13" s="54" t="str">
        <f>VLOOKUP("&lt;SpaltenTitel_3&gt;",Uebersetzungen!$B$3:$E$28,Uebersetzungen!$B$2+1,FALSE)</f>
        <v>2. Quartal</v>
      </c>
      <c r="BD13" s="54" t="str">
        <f>VLOOKUP("&lt;SpaltenTitel_4&gt;",Uebersetzungen!$B$3:$E$28,Uebersetzungen!$B$2+1,FALSE)</f>
        <v>3. Quartal</v>
      </c>
      <c r="BE13" s="36" t="str">
        <f>VLOOKUP("&lt;SpaltenTitel_5&gt;",Uebersetzungen!$B$3:$E$28,Uebersetzungen!$B$2+1,FALSE)</f>
        <v>4. Quartal</v>
      </c>
      <c r="BF13" s="46" t="str">
        <f>VLOOKUP("&lt;SpaltenTitel_2&gt;",Uebersetzungen!$B$3:$E$28,Uebersetzungen!$B$2+1,FALSE)</f>
        <v>1. Quartal</v>
      </c>
      <c r="BG13" s="54" t="str">
        <f>VLOOKUP("&lt;SpaltenTitel_3&gt;",Uebersetzungen!$B$3:$E$28,Uebersetzungen!$B$2+1,FALSE)</f>
        <v>2. Quartal</v>
      </c>
      <c r="BH13" s="54" t="str">
        <f>VLOOKUP("&lt;SpaltenTitel_4&gt;",Uebersetzungen!$B$3:$E$28,Uebersetzungen!$B$2+1,FALSE)</f>
        <v>3. Quartal</v>
      </c>
      <c r="BI13" s="36" t="str">
        <f>VLOOKUP("&lt;SpaltenTitel_5&gt;",Uebersetzungen!$B$3:$E$28,Uebersetzungen!$B$2+1,FALSE)</f>
        <v>4. Quartal</v>
      </c>
      <c r="BJ13" s="46" t="str">
        <f>VLOOKUP("&lt;SpaltenTitel_2&gt;",Uebersetzungen!$B$3:$E$28,Uebersetzungen!$B$2+1,FALSE)</f>
        <v>1. Quartal</v>
      </c>
      <c r="BK13" s="54" t="str">
        <f>VLOOKUP("&lt;SpaltenTitel_3&gt;",Uebersetzungen!$B$3:$E$28,Uebersetzungen!$B$2+1,FALSE)</f>
        <v>2. Quartal</v>
      </c>
      <c r="BL13" s="54" t="str">
        <f>VLOOKUP("&lt;SpaltenTitel_4&gt;",Uebersetzungen!$B$3:$E$28,Uebersetzungen!$B$2+1,FALSE)</f>
        <v>3. Quartal</v>
      </c>
      <c r="BM13" s="36" t="str">
        <f>VLOOKUP("&lt;SpaltenTitel_5&gt;",Uebersetzungen!$B$3:$E$28,Uebersetzungen!$B$2+1,FALSE)</f>
        <v>4. Quartal</v>
      </c>
      <c r="BN13" s="46" t="str">
        <f>VLOOKUP("&lt;SpaltenTitel_2&gt;",Uebersetzungen!$B$3:$E$28,Uebersetzungen!$B$2+1,FALSE)</f>
        <v>1. Quartal</v>
      </c>
      <c r="BO13" s="54" t="str">
        <f>VLOOKUP("&lt;SpaltenTitel_3&gt;",Uebersetzungen!$B$3:$E$28,Uebersetzungen!$B$2+1,FALSE)</f>
        <v>2. Quartal</v>
      </c>
      <c r="BP13" s="54" t="str">
        <f>VLOOKUP("&lt;SpaltenTitel_4&gt;",Uebersetzungen!$B$3:$E$28,Uebersetzungen!$B$2+1,FALSE)</f>
        <v>3. Quartal</v>
      </c>
      <c r="BQ13" s="36" t="str">
        <f>VLOOKUP("&lt;SpaltenTitel_5&gt;",Uebersetzungen!$B$3:$E$28,Uebersetzungen!$B$2+1,FALSE)</f>
        <v>4. Quartal</v>
      </c>
      <c r="BR13" s="46" t="str">
        <f>VLOOKUP("&lt;SpaltenTitel_2&gt;",Uebersetzungen!$B$3:$E$28,Uebersetzungen!$B$2+1,FALSE)</f>
        <v>1. Quartal</v>
      </c>
      <c r="BS13" s="54" t="str">
        <f>VLOOKUP("&lt;SpaltenTitel_3&gt;",Uebersetzungen!$B$3:$E$28,Uebersetzungen!$B$2+1,FALSE)</f>
        <v>2. Quartal</v>
      </c>
      <c r="BT13" s="54" t="str">
        <f>VLOOKUP("&lt;SpaltenTitel_4&gt;",Uebersetzungen!$B$3:$E$28,Uebersetzungen!$B$2+1,FALSE)</f>
        <v>3. Quartal</v>
      </c>
      <c r="BU13" s="36" t="str">
        <f>VLOOKUP("&lt;SpaltenTitel_5&gt;",Uebersetzungen!$B$3:$E$28,Uebersetzungen!$B$2+1,FALSE)</f>
        <v>4. Quartal</v>
      </c>
      <c r="BV13" s="46" t="str">
        <f>VLOOKUP("&lt;SpaltenTitel_2&gt;",Uebersetzungen!$B$3:$E$28,Uebersetzungen!$B$2+1,FALSE)</f>
        <v>1. Quartal</v>
      </c>
      <c r="BW13" s="54" t="str">
        <f>VLOOKUP("&lt;SpaltenTitel_3&gt;",Uebersetzungen!$B$3:$E$28,Uebersetzungen!$B$2+1,FALSE)</f>
        <v>2. Quartal</v>
      </c>
      <c r="BX13" s="54" t="str">
        <f>VLOOKUP("&lt;SpaltenTitel_4&gt;",Uebersetzungen!$B$3:$E$28,Uebersetzungen!$B$2+1,FALSE)</f>
        <v>3. Quartal</v>
      </c>
      <c r="BY13" s="36" t="str">
        <f>VLOOKUP("&lt;SpaltenTitel_5&gt;",Uebersetzungen!$B$3:$E$28,Uebersetzungen!$B$2+1,FALSE)</f>
        <v>4. Quartal</v>
      </c>
      <c r="BZ13" s="46" t="str">
        <f>VLOOKUP("&lt;SpaltenTitel_2&gt;",Uebersetzungen!$B$3:$E$28,Uebersetzungen!$B$2+1,FALSE)</f>
        <v>1. Quartal</v>
      </c>
      <c r="CA13" s="54" t="str">
        <f>VLOOKUP("&lt;SpaltenTitel_3&gt;",Uebersetzungen!$B$3:$E$28,Uebersetzungen!$B$2+1,FALSE)</f>
        <v>2. Quartal</v>
      </c>
      <c r="CB13" s="54" t="str">
        <f>VLOOKUP("&lt;SpaltenTitel_4&gt;",Uebersetzungen!$B$3:$E$28,Uebersetzungen!$B$2+1,FALSE)</f>
        <v>3. Quartal</v>
      </c>
      <c r="CC13" s="36" t="str">
        <f>VLOOKUP("&lt;SpaltenTitel_5&gt;",Uebersetzungen!$B$3:$E$28,Uebersetzungen!$B$2+1,FALSE)</f>
        <v>4. Quartal</v>
      </c>
      <c r="CD13" s="46" t="str">
        <f>VLOOKUP("&lt;SpaltenTitel_2&gt;",Uebersetzungen!$B$3:$E$28,Uebersetzungen!$B$2+1,FALSE)</f>
        <v>1. Quartal</v>
      </c>
      <c r="CE13" s="54" t="str">
        <f>VLOOKUP("&lt;SpaltenTitel_3&gt;",Uebersetzungen!$B$3:$E$28,Uebersetzungen!$B$2+1,FALSE)</f>
        <v>2. Quartal</v>
      </c>
      <c r="CF13" s="54" t="str">
        <f>VLOOKUP("&lt;SpaltenTitel_4&gt;",Uebersetzungen!$B$3:$E$28,Uebersetzungen!$B$2+1,FALSE)</f>
        <v>3. Quartal</v>
      </c>
      <c r="CG13" s="36" t="str">
        <f>VLOOKUP("&lt;SpaltenTitel_5&gt;",Uebersetzungen!$B$3:$E$28,Uebersetzungen!$B$2+1,FALSE)</f>
        <v>4. Quartal</v>
      </c>
      <c r="CH13" s="46" t="str">
        <f>VLOOKUP("&lt;SpaltenTitel_2&gt;",Uebersetzungen!$B$3:$E$28,Uebersetzungen!$B$2+1,FALSE)</f>
        <v>1. Quartal</v>
      </c>
      <c r="CI13" s="54" t="str">
        <f>VLOOKUP("&lt;SpaltenTitel_3&gt;",Uebersetzungen!$B$3:$E$28,Uebersetzungen!$B$2+1,FALSE)</f>
        <v>2. Quartal</v>
      </c>
      <c r="CJ13" s="54" t="str">
        <f>VLOOKUP("&lt;SpaltenTitel_4&gt;",Uebersetzungen!$B$3:$E$28,Uebersetzungen!$B$2+1,FALSE)</f>
        <v>3. Quartal</v>
      </c>
      <c r="CK13" s="36" t="str">
        <f>VLOOKUP("&lt;SpaltenTitel_5&gt;",Uebersetzungen!$B$3:$E$28,Uebersetzungen!$B$2+1,FALSE)</f>
        <v>4. Quartal</v>
      </c>
      <c r="CL13" s="46" t="str">
        <f>VLOOKUP("&lt;SpaltenTitel_2&gt;",Uebersetzungen!$B$3:$E$28,Uebersetzungen!$B$2+1,FALSE)</f>
        <v>1. Quartal</v>
      </c>
      <c r="CM13" s="54" t="str">
        <f>VLOOKUP("&lt;SpaltenTitel_3&gt;",Uebersetzungen!$B$3:$E$28,Uebersetzungen!$B$2+1,FALSE)</f>
        <v>2. Quartal</v>
      </c>
      <c r="CN13" s="54" t="str">
        <f>VLOOKUP("&lt;SpaltenTitel_4&gt;",Uebersetzungen!$B$3:$E$28,Uebersetzungen!$B$2+1,FALSE)</f>
        <v>3. Quartal</v>
      </c>
      <c r="CO13" s="36" t="str">
        <f>VLOOKUP("&lt;SpaltenTitel_5&gt;",Uebersetzungen!$B$3:$E$28,Uebersetzungen!$B$2+1,FALSE)</f>
        <v>4. Quartal</v>
      </c>
      <c r="CP13" s="46" t="str">
        <f>VLOOKUP("&lt;SpaltenTitel_2&gt;",Uebersetzungen!$B$3:$E$28,Uebersetzungen!$B$2+1,FALSE)</f>
        <v>1. Quartal</v>
      </c>
      <c r="CQ13" s="54" t="str">
        <f>VLOOKUP("&lt;SpaltenTitel_3&gt;",Uebersetzungen!$B$3:$E$28,Uebersetzungen!$B$2+1,FALSE)</f>
        <v>2. Quartal</v>
      </c>
      <c r="CR13" s="54" t="str">
        <f>VLOOKUP("&lt;SpaltenTitel_4&gt;",Uebersetzungen!$B$3:$E$28,Uebersetzungen!$B$2+1,FALSE)</f>
        <v>3. Quartal</v>
      </c>
      <c r="CS13" s="36" t="str">
        <f>VLOOKUP("&lt;SpaltenTitel_5&gt;",Uebersetzungen!$B$3:$E$28,Uebersetzungen!$B$2+1,FALSE)</f>
        <v>4. Quartal</v>
      </c>
      <c r="CT13" s="46" t="str">
        <f>VLOOKUP("&lt;SpaltenTitel_2&gt;",Uebersetzungen!$B$3:$E$28,Uebersetzungen!$B$2+1,FALSE)</f>
        <v>1. Quartal</v>
      </c>
      <c r="CU13" s="54" t="str">
        <f>VLOOKUP("&lt;SpaltenTitel_3&gt;",Uebersetzungen!$B$3:$E$28,Uebersetzungen!$B$2+1,FALSE)</f>
        <v>2. Quartal</v>
      </c>
      <c r="CV13" s="54" t="str">
        <f>VLOOKUP("&lt;SpaltenTitel_4&gt;",Uebersetzungen!$B$3:$E$28,Uebersetzungen!$B$2+1,FALSE)</f>
        <v>3. Quartal</v>
      </c>
      <c r="CW13" s="36" t="str">
        <f>VLOOKUP("&lt;SpaltenTitel_5&gt;",Uebersetzungen!$B$3:$E$28,Uebersetzungen!$B$2+1,FALSE)</f>
        <v>4. Quartal</v>
      </c>
      <c r="CX13" s="46" t="str">
        <f>VLOOKUP("&lt;SpaltenTitel_2&gt;",Uebersetzungen!$B$3:$E$28,Uebersetzungen!$B$2+1,FALSE)</f>
        <v>1. Quartal</v>
      </c>
      <c r="CY13" s="54" t="str">
        <f>VLOOKUP("&lt;SpaltenTitel_3&gt;",Uebersetzungen!$B$3:$E$28,Uebersetzungen!$B$2+1,FALSE)</f>
        <v>2. Quartal</v>
      </c>
      <c r="CZ13" s="54" t="str">
        <f>VLOOKUP("&lt;SpaltenTitel_4&gt;",Uebersetzungen!$B$3:$E$28,Uebersetzungen!$B$2+1,FALSE)</f>
        <v>3. Quartal</v>
      </c>
      <c r="DA13" s="36" t="str">
        <f>VLOOKUP("&lt;SpaltenTitel_5&gt;",Uebersetzungen!$B$3:$E$28,Uebersetzungen!$B$2+1,FALSE)</f>
        <v>4. Quartal</v>
      </c>
      <c r="DB13" s="46" t="str">
        <f>VLOOKUP("&lt;SpaltenTitel_2&gt;",Uebersetzungen!$B$3:$E$28,Uebersetzungen!$B$2+1,FALSE)</f>
        <v>1. Quartal</v>
      </c>
      <c r="DC13" s="54" t="str">
        <f>VLOOKUP("&lt;SpaltenTitel_3&gt;",Uebersetzungen!$B$3:$E$28,Uebersetzungen!$B$2+1,FALSE)</f>
        <v>2. Quartal</v>
      </c>
      <c r="DD13" s="54" t="str">
        <f>VLOOKUP("&lt;SpaltenTitel_4&gt;",Uebersetzungen!$B$3:$E$28,Uebersetzungen!$B$2+1,FALSE)</f>
        <v>3. Quartal</v>
      </c>
      <c r="DE13" s="36" t="str">
        <f>VLOOKUP("&lt;SpaltenTitel_5&gt;",Uebersetzungen!$B$3:$E$28,Uebersetzungen!$B$2+1,FALSE)</f>
        <v>4. Quartal</v>
      </c>
      <c r="DF13" s="46" t="str">
        <f>VLOOKUP("&lt;SpaltenTitel_2&gt;",Uebersetzungen!$B$3:$E$28,Uebersetzungen!$B$2+1,FALSE)</f>
        <v>1. Quartal</v>
      </c>
      <c r="DG13" s="54" t="str">
        <f>VLOOKUP("&lt;SpaltenTitel_3&gt;",Uebersetzungen!$B$3:$E$28,Uebersetzungen!$B$2+1,FALSE)</f>
        <v>2. Quartal</v>
      </c>
      <c r="DH13" s="54" t="str">
        <f>VLOOKUP("&lt;SpaltenTitel_4&gt;",Uebersetzungen!$B$3:$E$28,Uebersetzungen!$B$2+1,FALSE)</f>
        <v>3. Quartal</v>
      </c>
      <c r="DI13" s="66" t="str">
        <f>VLOOKUP("&lt;SpaltenTitel_5&gt;",Uebersetzungen!$B$3:$E$28,Uebersetzungen!$B$2+1,FALSE)</f>
        <v>4. Quartal</v>
      </c>
      <c r="DJ13" s="46" t="str">
        <f>VLOOKUP("&lt;SpaltenTitel_2&gt;",Uebersetzungen!$B$3:$E$28,Uebersetzungen!$B$2+1,FALSE)</f>
        <v>1. Quartal</v>
      </c>
      <c r="DK13" s="54" t="str">
        <f>VLOOKUP("&lt;SpaltenTitel_3&gt;",Uebersetzungen!$B$3:$E$28,Uebersetzungen!$B$2+1,FALSE)</f>
        <v>2. Quartal</v>
      </c>
      <c r="DL13" s="54" t="str">
        <f>VLOOKUP("&lt;SpaltenTitel_4&gt;",Uebersetzungen!$B$3:$E$28,Uebersetzungen!$B$2+1,FALSE)</f>
        <v>3. Quartal</v>
      </c>
      <c r="DM13" s="36" t="str">
        <f>VLOOKUP("&lt;SpaltenTitel_5&gt;",Uebersetzungen!$B$3:$E$28,Uebersetzungen!$B$2+1,FALSE)</f>
        <v>4. Quartal</v>
      </c>
      <c r="DN13" s="46" t="str">
        <f>VLOOKUP("&lt;SpaltenTitel_2&gt;",Uebersetzungen!$B$3:$E$28,Uebersetzungen!$B$2+1,FALSE)</f>
        <v>1. Quartal</v>
      </c>
      <c r="DO13" s="54" t="str">
        <f>VLOOKUP("&lt;SpaltenTitel_3&gt;",Uebersetzungen!$B$3:$E$28,Uebersetzungen!$B$2+1,FALSE)</f>
        <v>2. Quartal</v>
      </c>
      <c r="DP13" s="54" t="str">
        <f>VLOOKUP("&lt;SpaltenTitel_4&gt;",Uebersetzungen!$B$3:$E$28,Uebersetzungen!$B$2+1,FALSE)</f>
        <v>3. Quartal</v>
      </c>
      <c r="DQ13" s="36" t="str">
        <f>VLOOKUP("&lt;SpaltenTitel_5&gt;",Uebersetzungen!$B$3:$E$28,Uebersetzungen!$B$2+1,FALSE)</f>
        <v>4. Quartal</v>
      </c>
    </row>
    <row r="14" spans="1:121" x14ac:dyDescent="0.2">
      <c r="A14" s="10"/>
      <c r="B14" s="47"/>
      <c r="C14" s="55"/>
      <c r="D14" s="55"/>
      <c r="E14" s="37"/>
      <c r="F14" s="47"/>
      <c r="G14" s="55"/>
      <c r="H14" s="55"/>
      <c r="I14" s="37"/>
      <c r="J14" s="47"/>
      <c r="K14" s="55"/>
      <c r="L14" s="55"/>
      <c r="M14" s="37"/>
      <c r="N14" s="47"/>
      <c r="O14" s="55"/>
      <c r="P14" s="55"/>
      <c r="Q14" s="37"/>
      <c r="R14" s="47"/>
      <c r="S14" s="55"/>
      <c r="T14" s="55"/>
      <c r="U14" s="37"/>
      <c r="V14" s="47"/>
      <c r="W14" s="55"/>
      <c r="X14" s="55"/>
      <c r="Y14" s="37"/>
      <c r="Z14" s="47"/>
      <c r="AA14" s="55"/>
      <c r="AB14" s="55"/>
      <c r="AC14" s="37"/>
      <c r="AD14" s="47"/>
      <c r="AE14" s="55"/>
      <c r="AF14" s="55"/>
      <c r="AG14" s="37"/>
      <c r="AH14" s="47"/>
      <c r="AI14" s="55"/>
      <c r="AJ14" s="55"/>
      <c r="AK14" s="37"/>
      <c r="AL14" s="47"/>
      <c r="AM14" s="55"/>
      <c r="AN14" s="55"/>
      <c r="AO14" s="37"/>
      <c r="AP14" s="47"/>
      <c r="AQ14" s="55"/>
      <c r="AR14" s="55"/>
      <c r="AS14" s="37"/>
      <c r="AT14" s="47"/>
      <c r="AU14" s="55"/>
      <c r="AV14" s="55"/>
      <c r="AW14" s="37"/>
      <c r="AX14" s="47"/>
      <c r="AY14" s="55"/>
      <c r="AZ14" s="55"/>
      <c r="BA14" s="37"/>
      <c r="BB14" s="47"/>
      <c r="BC14" s="55"/>
      <c r="BD14" s="55"/>
      <c r="BE14" s="37"/>
      <c r="BF14" s="47"/>
      <c r="BG14" s="55"/>
      <c r="BH14" s="55"/>
      <c r="BI14" s="37"/>
      <c r="BJ14" s="47"/>
      <c r="BK14" s="55"/>
      <c r="BL14" s="55"/>
      <c r="BM14" s="37"/>
      <c r="BN14" s="47"/>
      <c r="BO14" s="55"/>
      <c r="BP14" s="55"/>
      <c r="BQ14" s="37"/>
      <c r="BR14" s="47"/>
      <c r="BS14" s="55"/>
      <c r="BT14" s="55"/>
      <c r="BU14" s="37"/>
      <c r="BV14" s="47"/>
      <c r="BW14" s="55"/>
      <c r="BX14" s="55"/>
      <c r="BY14" s="37"/>
      <c r="BZ14" s="47"/>
      <c r="CA14" s="55"/>
      <c r="CB14" s="55"/>
      <c r="CC14" s="37"/>
      <c r="CD14" s="47"/>
      <c r="CE14" s="55"/>
      <c r="CF14" s="55"/>
      <c r="CG14" s="37"/>
      <c r="CH14" s="47"/>
      <c r="CI14" s="55"/>
      <c r="CJ14" s="55"/>
      <c r="CK14" s="37"/>
      <c r="CL14" s="47"/>
      <c r="CM14" s="55"/>
      <c r="CN14" s="55"/>
      <c r="CO14" s="37"/>
      <c r="CP14" s="47"/>
      <c r="CQ14" s="55"/>
      <c r="CR14" s="55"/>
      <c r="CS14" s="37"/>
      <c r="CT14" s="47"/>
      <c r="CU14" s="55"/>
      <c r="CV14" s="55"/>
      <c r="CW14" s="37"/>
      <c r="CX14" s="47"/>
      <c r="CY14" s="55"/>
      <c r="CZ14" s="55"/>
      <c r="DA14" s="37"/>
      <c r="DB14" s="47"/>
      <c r="DC14" s="55"/>
      <c r="DD14" s="55"/>
      <c r="DE14" s="37"/>
      <c r="DF14" s="47"/>
      <c r="DG14" s="55"/>
      <c r="DH14" s="55"/>
      <c r="DI14" s="67"/>
      <c r="DJ14" s="47"/>
      <c r="DK14" s="55"/>
      <c r="DL14" s="55"/>
      <c r="DM14" s="37"/>
      <c r="DN14" s="47"/>
      <c r="DO14" s="55"/>
      <c r="DP14" s="55"/>
      <c r="DQ14" s="37"/>
    </row>
    <row r="15" spans="1:121" x14ac:dyDescent="0.2">
      <c r="A15" s="43" t="str">
        <f>VLOOKUP("&lt;Zeilentitel_1&gt;",Uebersetzungen!$B$3:$E$98,Uebersetzungen!$B$2+1,FALSE)</f>
        <v>GRAUBÜNDEN</v>
      </c>
      <c r="B15" s="48">
        <v>3304.3418447002</v>
      </c>
      <c r="C15" s="56">
        <v>3130.1816047251004</v>
      </c>
      <c r="D15" s="56">
        <v>3152.982565440599</v>
      </c>
      <c r="E15" s="38">
        <v>3018.4653573464998</v>
      </c>
      <c r="F15" s="48">
        <v>2990.7151373324991</v>
      </c>
      <c r="G15" s="56">
        <v>2908.3154562672999</v>
      </c>
      <c r="H15" s="56">
        <v>2904.2771062698998</v>
      </c>
      <c r="I15" s="38">
        <v>2753.8102021806003</v>
      </c>
      <c r="J15" s="48">
        <v>2776.7190521637999</v>
      </c>
      <c r="K15" s="56">
        <v>2820.3491965886001</v>
      </c>
      <c r="L15" s="56">
        <v>2880.0501565892991</v>
      </c>
      <c r="M15" s="38">
        <v>2866.6051185833003</v>
      </c>
      <c r="N15" s="48">
        <v>2927.7802481690997</v>
      </c>
      <c r="O15" s="56">
        <v>2971.7176322007003</v>
      </c>
      <c r="P15" s="56">
        <v>3040.8015608643996</v>
      </c>
      <c r="Q15" s="38">
        <v>3060.2517098859994</v>
      </c>
      <c r="R15" s="48">
        <v>3113.6686169601999</v>
      </c>
      <c r="S15" s="56">
        <v>3233.9322474995001</v>
      </c>
      <c r="T15" s="56">
        <v>3228.1170971443998</v>
      </c>
      <c r="U15" s="38">
        <v>3199.8300115715992</v>
      </c>
      <c r="V15" s="48">
        <v>3205.9066970258004</v>
      </c>
      <c r="W15" s="56">
        <v>3371.7772785603993</v>
      </c>
      <c r="X15" s="56">
        <v>3466.7528740834</v>
      </c>
      <c r="Y15" s="38">
        <v>3571.1743005955</v>
      </c>
      <c r="Z15" s="48">
        <v>3543.5019423662002</v>
      </c>
      <c r="AA15" s="56">
        <v>3509.6687099965002</v>
      </c>
      <c r="AB15" s="56">
        <v>3506.4429099828999</v>
      </c>
      <c r="AC15" s="38">
        <v>3326.3855400005004</v>
      </c>
      <c r="AD15" s="48">
        <v>3286.8934400067001</v>
      </c>
      <c r="AE15" s="56">
        <v>3391.6912100139998</v>
      </c>
      <c r="AF15" s="56">
        <v>3444.872229819</v>
      </c>
      <c r="AG15" s="38">
        <v>3074.4082699413998</v>
      </c>
      <c r="AH15" s="48">
        <v>3283.0491099677993</v>
      </c>
      <c r="AI15" s="56">
        <v>3447.4194699856998</v>
      </c>
      <c r="AJ15" s="56">
        <v>3349.9183297626</v>
      </c>
      <c r="AK15" s="38">
        <v>2834.4344899947005</v>
      </c>
      <c r="AL15" s="48">
        <v>3020.1105098387002</v>
      </c>
      <c r="AM15" s="56">
        <v>3206.7848099816001</v>
      </c>
      <c r="AN15" s="56">
        <v>3114.1155099813996</v>
      </c>
      <c r="AO15" s="38">
        <v>2744.6871499401</v>
      </c>
      <c r="AP15" s="48">
        <v>2864.5210500014</v>
      </c>
      <c r="AQ15" s="56">
        <v>3142.1924400136004</v>
      </c>
      <c r="AR15" s="56">
        <v>3189.8267000146993</v>
      </c>
      <c r="AS15" s="38">
        <v>2879.8115300000995</v>
      </c>
      <c r="AT15" s="48">
        <v>3125.6009999862999</v>
      </c>
      <c r="AU15" s="56">
        <v>3384.1786599861007</v>
      </c>
      <c r="AV15" s="56">
        <v>3428.3200999962</v>
      </c>
      <c r="AW15" s="38">
        <v>3141.1182599954</v>
      </c>
      <c r="AX15" s="48">
        <v>3379.843610005199</v>
      </c>
      <c r="AY15" s="56">
        <v>3595.4329600033998</v>
      </c>
      <c r="AZ15" s="56">
        <v>3587.0622700048007</v>
      </c>
      <c r="BA15" s="38">
        <v>3338.1743799913993</v>
      </c>
      <c r="BB15" s="48">
        <v>3563.0604400056</v>
      </c>
      <c r="BC15" s="56">
        <v>3796.3628899968999</v>
      </c>
      <c r="BD15" s="56">
        <v>3805.9899900031996</v>
      </c>
      <c r="BE15" s="38">
        <v>3586.8838900012006</v>
      </c>
      <c r="BF15" s="48">
        <v>3837.4346800069998</v>
      </c>
      <c r="BG15" s="56">
        <v>4211.1026099975998</v>
      </c>
      <c r="BH15" s="56">
        <v>4282.044799998499</v>
      </c>
      <c r="BI15" s="38">
        <v>3930.9065499835001</v>
      </c>
      <c r="BJ15" s="48">
        <v>4217.9876318995994</v>
      </c>
      <c r="BK15" s="56">
        <v>4822.2989372849997</v>
      </c>
      <c r="BL15" s="56">
        <v>4938.1327109519989</v>
      </c>
      <c r="BM15" s="38">
        <v>4336.1770416066001</v>
      </c>
      <c r="BN15" s="48">
        <v>4506.6581752696002</v>
      </c>
      <c r="BO15" s="56">
        <v>5112.4679816861008</v>
      </c>
      <c r="BP15" s="56">
        <v>5241.0448980814008</v>
      </c>
      <c r="BQ15" s="38">
        <v>4733.9515297629014</v>
      </c>
      <c r="BR15" s="48">
        <v>4780.2444737374008</v>
      </c>
      <c r="BS15" s="56">
        <v>5424.1433106124996</v>
      </c>
      <c r="BT15" s="56">
        <v>5448.3312639523001</v>
      </c>
      <c r="BU15" s="38">
        <v>5072.040524847399</v>
      </c>
      <c r="BV15" s="48">
        <v>5144.2511821716007</v>
      </c>
      <c r="BW15" s="56">
        <v>5690.7308292203006</v>
      </c>
      <c r="BX15" s="56">
        <v>5805.1761937174997</v>
      </c>
      <c r="BY15" s="38">
        <v>5582.964515566</v>
      </c>
      <c r="BZ15" s="48">
        <v>5434.019121166999</v>
      </c>
      <c r="CA15" s="56">
        <v>5800.3747431625015</v>
      </c>
      <c r="CB15" s="56">
        <v>5984.185691058</v>
      </c>
      <c r="CC15" s="38">
        <v>5710.8937539509998</v>
      </c>
      <c r="CD15" s="48">
        <v>5595.1650953100007</v>
      </c>
      <c r="CE15" s="56">
        <v>6016.0833581159986</v>
      </c>
      <c r="CF15" s="56">
        <v>6115.7052615054999</v>
      </c>
      <c r="CG15" s="38">
        <v>6246.0059488928018</v>
      </c>
      <c r="CH15" s="48">
        <v>5931.8466886193</v>
      </c>
      <c r="CI15" s="56">
        <v>6338.7586247584995</v>
      </c>
      <c r="CJ15" s="56">
        <v>6432.8481467746005</v>
      </c>
      <c r="CK15" s="38">
        <v>6432.4959397110015</v>
      </c>
      <c r="CL15" s="48">
        <v>6138.3118587789995</v>
      </c>
      <c r="CM15" s="56">
        <v>6599.7596307447002</v>
      </c>
      <c r="CN15" s="56">
        <v>6704.0075809119999</v>
      </c>
      <c r="CO15" s="38">
        <v>6774.2020150016997</v>
      </c>
      <c r="CP15" s="48">
        <v>6612.8402683228996</v>
      </c>
      <c r="CQ15" s="56">
        <v>6987.1890577751019</v>
      </c>
      <c r="CR15" s="56">
        <v>7097.4242269448005</v>
      </c>
      <c r="CS15" s="38">
        <v>7185.8615920939983</v>
      </c>
      <c r="CT15" s="48">
        <v>6907.6768863874004</v>
      </c>
      <c r="CU15" s="56">
        <v>7221.5713864702011</v>
      </c>
      <c r="CV15" s="56">
        <v>7639.3182561103995</v>
      </c>
      <c r="CW15" s="38">
        <v>7688.5439649375994</v>
      </c>
      <c r="CX15" s="48">
        <v>7508.0048690140002</v>
      </c>
      <c r="CY15" s="56">
        <v>8150.7937039793997</v>
      </c>
      <c r="CZ15" s="56">
        <v>8435.2340073772993</v>
      </c>
      <c r="DA15" s="38">
        <v>8627.8554592975997</v>
      </c>
      <c r="DB15" s="48">
        <v>8639.085399838199</v>
      </c>
      <c r="DC15" s="56">
        <v>8895.3245854035995</v>
      </c>
      <c r="DD15" s="56">
        <v>9129.1273490456988</v>
      </c>
      <c r="DE15" s="38">
        <v>9317.8748562870005</v>
      </c>
      <c r="DF15" s="48">
        <v>9476.1649628920004</v>
      </c>
      <c r="DG15" s="56">
        <v>9658.9855185322976</v>
      </c>
      <c r="DH15" s="56">
        <v>9865.5168581952003</v>
      </c>
      <c r="DI15" s="68">
        <v>9877.6405527409988</v>
      </c>
      <c r="DJ15" s="48">
        <v>10008.521890008298</v>
      </c>
      <c r="DK15" s="56">
        <v>9745.9629000184977</v>
      </c>
      <c r="DL15" s="56">
        <v>9835.0691099902015</v>
      </c>
      <c r="DM15" s="38">
        <v>9863.5869700195017</v>
      </c>
      <c r="DN15" s="48">
        <v>9980.3998700139982</v>
      </c>
      <c r="DO15" s="56">
        <v>9795.2849313909992</v>
      </c>
      <c r="DP15" s="56">
        <v>9808.2545428419999</v>
      </c>
      <c r="DQ15" s="38">
        <v>9329.4504111247988</v>
      </c>
    </row>
    <row r="16" spans="1:121" x14ac:dyDescent="0.2">
      <c r="A16" s="5" t="str">
        <f>VLOOKUP("&lt;Zeilentitel_2&gt;",Uebersetzungen!$B$3:$E$98,Uebersetzungen!$B$2+1,FALSE)</f>
        <v>Region Albula</v>
      </c>
      <c r="B16" s="49">
        <v>0</v>
      </c>
      <c r="C16" s="57">
        <v>0</v>
      </c>
      <c r="D16" s="57">
        <v>0</v>
      </c>
      <c r="E16" s="39">
        <v>0</v>
      </c>
      <c r="F16" s="49">
        <v>0</v>
      </c>
      <c r="G16" s="57">
        <v>0</v>
      </c>
      <c r="H16" s="57">
        <v>0</v>
      </c>
      <c r="I16" s="39">
        <v>0.94264381580000001</v>
      </c>
      <c r="J16" s="49">
        <v>0.94231257680000002</v>
      </c>
      <c r="K16" s="57">
        <v>0.94211431590000005</v>
      </c>
      <c r="L16" s="57">
        <v>0.94207476369999998</v>
      </c>
      <c r="M16" s="39">
        <v>0.94189346269999996</v>
      </c>
      <c r="N16" s="49">
        <v>0.93166120900000005</v>
      </c>
      <c r="O16" s="57">
        <v>1.8628232187</v>
      </c>
      <c r="P16" s="57">
        <v>2.7990462623000001</v>
      </c>
      <c r="Q16" s="39">
        <v>1.8640410132</v>
      </c>
      <c r="R16" s="49">
        <v>1.8612229179999999</v>
      </c>
      <c r="S16" s="57">
        <v>2.7617274981</v>
      </c>
      <c r="T16" s="57">
        <v>2.7606113533999999</v>
      </c>
      <c r="U16" s="39">
        <v>1.8321080474</v>
      </c>
      <c r="V16" s="49">
        <v>1.8297669009999999</v>
      </c>
      <c r="W16" s="57">
        <v>3.6913610836999999</v>
      </c>
      <c r="X16" s="57">
        <v>3.6909358425000001</v>
      </c>
      <c r="Y16" s="39">
        <v>1.8431573979</v>
      </c>
      <c r="Z16" s="49">
        <v>2.7826541351</v>
      </c>
      <c r="AA16" s="57">
        <v>1.8348858959000001</v>
      </c>
      <c r="AB16" s="57">
        <v>1.8236847226999999</v>
      </c>
      <c r="AC16" s="39">
        <v>0.89317864530000002</v>
      </c>
      <c r="AD16" s="49">
        <v>0.89656379590000002</v>
      </c>
      <c r="AE16" s="57">
        <v>0.89975169489999995</v>
      </c>
      <c r="AF16" s="57">
        <v>0.89389267679999995</v>
      </c>
      <c r="AG16" s="39">
        <v>0.89321279929999997</v>
      </c>
      <c r="AH16" s="49">
        <v>1.7853996088000001</v>
      </c>
      <c r="AI16" s="57">
        <v>1.8452939497999998</v>
      </c>
      <c r="AJ16" s="57">
        <v>2.7200797541000004</v>
      </c>
      <c r="AK16" s="39">
        <v>1.8484045089000001</v>
      </c>
      <c r="AL16" s="49">
        <v>1.8349875934000002</v>
      </c>
      <c r="AM16" s="57">
        <v>1.8077965279999999</v>
      </c>
      <c r="AN16" s="57">
        <v>1</v>
      </c>
      <c r="AO16" s="39">
        <v>0</v>
      </c>
      <c r="AP16" s="49">
        <v>0</v>
      </c>
      <c r="AQ16" s="57">
        <v>0</v>
      </c>
      <c r="AR16" s="57">
        <v>0</v>
      </c>
      <c r="AS16" s="39">
        <v>0</v>
      </c>
      <c r="AT16" s="49">
        <v>0</v>
      </c>
      <c r="AU16" s="57">
        <v>0.95630025780000005</v>
      </c>
      <c r="AV16" s="57">
        <v>0.91760594390000005</v>
      </c>
      <c r="AW16" s="39">
        <v>1.7915560121</v>
      </c>
      <c r="AX16" s="49">
        <v>6.2215511615999999</v>
      </c>
      <c r="AY16" s="57">
        <v>7.9196418785000002</v>
      </c>
      <c r="AZ16" s="57">
        <v>11.4091108627</v>
      </c>
      <c r="BA16" s="39">
        <v>12.5846130762</v>
      </c>
      <c r="BB16" s="49">
        <v>11.918302454999999</v>
      </c>
      <c r="BC16" s="57">
        <v>12.9253413286</v>
      </c>
      <c r="BD16" s="57">
        <v>15.073314514700002</v>
      </c>
      <c r="BE16" s="39">
        <v>15.140734202200001</v>
      </c>
      <c r="BF16" s="49">
        <v>16.7328316131</v>
      </c>
      <c r="BG16" s="57">
        <v>16.797833182300003</v>
      </c>
      <c r="BH16" s="57">
        <v>17.297932408099999</v>
      </c>
      <c r="BI16" s="39">
        <v>18.777089912899999</v>
      </c>
      <c r="BJ16" s="49">
        <v>20</v>
      </c>
      <c r="BK16" s="57">
        <v>25</v>
      </c>
      <c r="BL16" s="57">
        <v>25</v>
      </c>
      <c r="BM16" s="39">
        <v>24.520127946400002</v>
      </c>
      <c r="BN16" s="49">
        <v>28</v>
      </c>
      <c r="BO16" s="57">
        <v>30</v>
      </c>
      <c r="BP16" s="57">
        <v>32</v>
      </c>
      <c r="BQ16" s="39">
        <v>30</v>
      </c>
      <c r="BR16" s="49">
        <v>29</v>
      </c>
      <c r="BS16" s="57">
        <v>41</v>
      </c>
      <c r="BT16" s="57">
        <v>44</v>
      </c>
      <c r="BU16" s="39">
        <v>31</v>
      </c>
      <c r="BV16" s="49">
        <v>35</v>
      </c>
      <c r="BW16" s="57">
        <v>38</v>
      </c>
      <c r="BX16" s="57">
        <v>42</v>
      </c>
      <c r="BY16" s="39">
        <v>32</v>
      </c>
      <c r="BZ16" s="49">
        <v>32</v>
      </c>
      <c r="CA16" s="57">
        <v>49</v>
      </c>
      <c r="CB16" s="57">
        <v>53</v>
      </c>
      <c r="CC16" s="39">
        <v>36</v>
      </c>
      <c r="CD16" s="49">
        <v>40.418498370999998</v>
      </c>
      <c r="CE16" s="57">
        <v>51</v>
      </c>
      <c r="CF16" s="57">
        <v>54</v>
      </c>
      <c r="CG16" s="39">
        <v>47</v>
      </c>
      <c r="CH16" s="49">
        <v>52</v>
      </c>
      <c r="CI16" s="57">
        <v>69</v>
      </c>
      <c r="CJ16" s="57">
        <v>74</v>
      </c>
      <c r="CK16" s="39">
        <v>57.464159945999995</v>
      </c>
      <c r="CL16" s="49">
        <v>51.459338790000004</v>
      </c>
      <c r="CM16" s="57">
        <v>89.433679390000009</v>
      </c>
      <c r="CN16" s="57">
        <v>99.406358283999992</v>
      </c>
      <c r="CO16" s="39">
        <v>71.385103881999996</v>
      </c>
      <c r="CP16" s="49">
        <v>62.398859947999995</v>
      </c>
      <c r="CQ16" s="57">
        <v>95.387662536999997</v>
      </c>
      <c r="CR16" s="57">
        <v>107.381312022</v>
      </c>
      <c r="CS16" s="39">
        <v>74.384273825000008</v>
      </c>
      <c r="CT16" s="49">
        <v>80.358069040000004</v>
      </c>
      <c r="CU16" s="57">
        <v>109.366817568</v>
      </c>
      <c r="CV16" s="57">
        <v>111.366711172</v>
      </c>
      <c r="CW16" s="39">
        <v>99.372841077999993</v>
      </c>
      <c r="CX16" s="49">
        <v>82.355417814999996</v>
      </c>
      <c r="CY16" s="57">
        <v>103.355225539</v>
      </c>
      <c r="CZ16" s="57">
        <v>103.3563851</v>
      </c>
      <c r="DA16" s="39">
        <v>106.36089883299999</v>
      </c>
      <c r="DB16" s="49">
        <v>107.36401890499999</v>
      </c>
      <c r="DC16" s="57">
        <v>132.355024869</v>
      </c>
      <c r="DD16" s="57">
        <v>141.35119579900001</v>
      </c>
      <c r="DE16" s="39">
        <v>131.34054689800001</v>
      </c>
      <c r="DF16" s="49">
        <v>130.191164238</v>
      </c>
      <c r="DG16" s="57">
        <v>135.176068262</v>
      </c>
      <c r="DH16" s="57">
        <v>144.15861873099999</v>
      </c>
      <c r="DI16" s="69">
        <v>129.06418020699999</v>
      </c>
      <c r="DJ16" s="49">
        <v>146.38674747100001</v>
      </c>
      <c r="DK16" s="57">
        <v>153.71130877690001</v>
      </c>
      <c r="DL16" s="57">
        <v>151.19420494969998</v>
      </c>
      <c r="DM16" s="39">
        <v>141.81494701720001</v>
      </c>
      <c r="DN16" s="49">
        <v>128.69016845850001</v>
      </c>
      <c r="DO16" s="57">
        <v>133.31183105289998</v>
      </c>
      <c r="DP16" s="57">
        <v>129.91774165140001</v>
      </c>
      <c r="DQ16" s="39">
        <v>120.24662835379999</v>
      </c>
    </row>
    <row r="17" spans="1:121" x14ac:dyDescent="0.2">
      <c r="A17" s="6" t="s">
        <v>0</v>
      </c>
      <c r="B17" s="50">
        <v>0</v>
      </c>
      <c r="C17" s="58">
        <v>0</v>
      </c>
      <c r="D17" s="58">
        <v>0</v>
      </c>
      <c r="E17" s="37">
        <v>0</v>
      </c>
      <c r="F17" s="50">
        <v>0</v>
      </c>
      <c r="G17" s="58">
        <v>0</v>
      </c>
      <c r="H17" s="58">
        <v>0</v>
      </c>
      <c r="I17" s="37">
        <v>0</v>
      </c>
      <c r="J17" s="50">
        <v>0</v>
      </c>
      <c r="K17" s="58">
        <v>0</v>
      </c>
      <c r="L17" s="58">
        <v>0</v>
      </c>
      <c r="M17" s="37">
        <v>0</v>
      </c>
      <c r="N17" s="50">
        <v>0</v>
      </c>
      <c r="O17" s="58">
        <v>0</v>
      </c>
      <c r="P17" s="58">
        <v>0</v>
      </c>
      <c r="Q17" s="37">
        <v>0</v>
      </c>
      <c r="R17" s="50">
        <v>0</v>
      </c>
      <c r="S17" s="58">
        <v>0</v>
      </c>
      <c r="T17" s="58">
        <v>0</v>
      </c>
      <c r="U17" s="37">
        <v>0</v>
      </c>
      <c r="V17" s="50">
        <v>0</v>
      </c>
      <c r="W17" s="58">
        <v>0</v>
      </c>
      <c r="X17" s="58">
        <v>0</v>
      </c>
      <c r="Y17" s="37">
        <v>0</v>
      </c>
      <c r="Z17" s="50">
        <v>0</v>
      </c>
      <c r="AA17" s="58">
        <v>0</v>
      </c>
      <c r="AB17" s="58">
        <v>0</v>
      </c>
      <c r="AC17" s="37">
        <v>0</v>
      </c>
      <c r="AD17" s="50">
        <v>0</v>
      </c>
      <c r="AE17" s="58">
        <v>0</v>
      </c>
      <c r="AF17" s="58">
        <v>0</v>
      </c>
      <c r="AG17" s="37">
        <v>0</v>
      </c>
      <c r="AH17" s="50">
        <v>0</v>
      </c>
      <c r="AI17" s="58">
        <v>0</v>
      </c>
      <c r="AJ17" s="58">
        <v>0.99663889179999998</v>
      </c>
      <c r="AK17" s="37">
        <v>0.99791551590000005</v>
      </c>
      <c r="AL17" s="50">
        <v>0.99678473050000005</v>
      </c>
      <c r="AM17" s="58">
        <v>0.99752316230000004</v>
      </c>
      <c r="AN17" s="58">
        <v>1</v>
      </c>
      <c r="AO17" s="37">
        <v>0</v>
      </c>
      <c r="AP17" s="50">
        <v>0</v>
      </c>
      <c r="AQ17" s="58">
        <v>0</v>
      </c>
      <c r="AR17" s="58">
        <v>0</v>
      </c>
      <c r="AS17" s="37">
        <v>0</v>
      </c>
      <c r="AT17" s="50">
        <v>0</v>
      </c>
      <c r="AU17" s="58">
        <v>0</v>
      </c>
      <c r="AV17" s="58">
        <v>0</v>
      </c>
      <c r="AW17" s="37">
        <v>0.88070034529999996</v>
      </c>
      <c r="AX17" s="50">
        <v>1.8296044376</v>
      </c>
      <c r="AY17" s="58">
        <v>1.8172011804999999</v>
      </c>
      <c r="AZ17" s="58">
        <v>0.88703677960000005</v>
      </c>
      <c r="BA17" s="37">
        <v>0.88578800790000001</v>
      </c>
      <c r="BB17" s="50">
        <v>0.85891625299999996</v>
      </c>
      <c r="BC17" s="58">
        <v>0.83776589980000005</v>
      </c>
      <c r="BD17" s="58">
        <v>0.8286559872</v>
      </c>
      <c r="BE17" s="37">
        <v>1.6006197491</v>
      </c>
      <c r="BF17" s="50">
        <v>1.5466503317</v>
      </c>
      <c r="BG17" s="58">
        <v>0.80333179340000005</v>
      </c>
      <c r="BH17" s="58">
        <v>0.76517498390000005</v>
      </c>
      <c r="BI17" s="37">
        <v>2.1273013922000001</v>
      </c>
      <c r="BJ17" s="50">
        <v>2</v>
      </c>
      <c r="BK17" s="58">
        <v>2</v>
      </c>
      <c r="BL17" s="58">
        <v>3</v>
      </c>
      <c r="BM17" s="37">
        <v>3</v>
      </c>
      <c r="BN17" s="50">
        <v>4</v>
      </c>
      <c r="BO17" s="58">
        <v>3</v>
      </c>
      <c r="BP17" s="58">
        <v>4</v>
      </c>
      <c r="BQ17" s="37">
        <v>4</v>
      </c>
      <c r="BR17" s="50">
        <v>6</v>
      </c>
      <c r="BS17" s="58">
        <v>7</v>
      </c>
      <c r="BT17" s="58">
        <v>7</v>
      </c>
      <c r="BU17" s="37">
        <v>5</v>
      </c>
      <c r="BV17" s="50">
        <v>8</v>
      </c>
      <c r="BW17" s="58">
        <v>9</v>
      </c>
      <c r="BX17" s="58">
        <v>12</v>
      </c>
      <c r="BY17" s="37">
        <v>10</v>
      </c>
      <c r="BZ17" s="50">
        <v>8</v>
      </c>
      <c r="CA17" s="58">
        <v>7</v>
      </c>
      <c r="CB17" s="58">
        <v>6</v>
      </c>
      <c r="CC17" s="37">
        <v>6</v>
      </c>
      <c r="CD17" s="50">
        <v>6</v>
      </c>
      <c r="CE17" s="58">
        <v>5</v>
      </c>
      <c r="CF17" s="58">
        <v>5</v>
      </c>
      <c r="CG17" s="37">
        <v>12</v>
      </c>
      <c r="CH17" s="50">
        <v>11</v>
      </c>
      <c r="CI17" s="58">
        <v>15</v>
      </c>
      <c r="CJ17" s="58">
        <v>17</v>
      </c>
      <c r="CK17" s="37">
        <v>17</v>
      </c>
      <c r="CL17" s="50">
        <v>15</v>
      </c>
      <c r="CM17" s="58">
        <v>33</v>
      </c>
      <c r="CN17" s="58">
        <v>35</v>
      </c>
      <c r="CO17" s="37">
        <v>21</v>
      </c>
      <c r="CP17" s="50">
        <v>14</v>
      </c>
      <c r="CQ17" s="58">
        <v>28</v>
      </c>
      <c r="CR17" s="58">
        <v>31</v>
      </c>
      <c r="CS17" s="37">
        <v>20</v>
      </c>
      <c r="CT17" s="50">
        <v>21</v>
      </c>
      <c r="CU17" s="58">
        <v>32</v>
      </c>
      <c r="CV17" s="58">
        <v>29</v>
      </c>
      <c r="CW17" s="37">
        <v>27</v>
      </c>
      <c r="CX17" s="50">
        <v>15</v>
      </c>
      <c r="CY17" s="58">
        <v>22</v>
      </c>
      <c r="CZ17" s="58">
        <v>21</v>
      </c>
      <c r="DA17" s="37">
        <v>32</v>
      </c>
      <c r="DB17" s="50">
        <v>23</v>
      </c>
      <c r="DC17" s="58">
        <v>35</v>
      </c>
      <c r="DD17" s="58">
        <v>39</v>
      </c>
      <c r="DE17" s="37">
        <v>39</v>
      </c>
      <c r="DF17" s="50">
        <v>34</v>
      </c>
      <c r="DG17" s="58">
        <v>37</v>
      </c>
      <c r="DH17" s="58">
        <v>40</v>
      </c>
      <c r="DI17" s="70">
        <v>36</v>
      </c>
      <c r="DJ17" s="50">
        <v>49.403364912000001</v>
      </c>
      <c r="DK17" s="58">
        <v>52.274971354999998</v>
      </c>
      <c r="DL17" s="58">
        <v>50.786937150999997</v>
      </c>
      <c r="DM17" s="37">
        <v>49.114171392000003</v>
      </c>
      <c r="DN17" s="50">
        <v>35.475564259000002</v>
      </c>
      <c r="DO17" s="58">
        <v>42.325485028999999</v>
      </c>
      <c r="DP17" s="58">
        <v>42.018665382000002</v>
      </c>
      <c r="DQ17" s="37">
        <v>41.326205555999998</v>
      </c>
    </row>
    <row r="18" spans="1:121" x14ac:dyDescent="0.2">
      <c r="A18" s="6" t="s">
        <v>1</v>
      </c>
      <c r="B18" s="50">
        <v>0</v>
      </c>
      <c r="C18" s="58">
        <v>0</v>
      </c>
      <c r="D18" s="58">
        <v>0</v>
      </c>
      <c r="E18" s="37">
        <v>0</v>
      </c>
      <c r="F18" s="50">
        <v>0</v>
      </c>
      <c r="G18" s="58">
        <v>0</v>
      </c>
      <c r="H18" s="58">
        <v>0</v>
      </c>
      <c r="I18" s="37">
        <v>0</v>
      </c>
      <c r="J18" s="50">
        <v>0</v>
      </c>
      <c r="K18" s="58">
        <v>0</v>
      </c>
      <c r="L18" s="58">
        <v>0</v>
      </c>
      <c r="M18" s="37">
        <v>0</v>
      </c>
      <c r="N18" s="50">
        <v>0</v>
      </c>
      <c r="O18" s="58">
        <v>0</v>
      </c>
      <c r="P18" s="58">
        <v>0</v>
      </c>
      <c r="Q18" s="37">
        <v>0</v>
      </c>
      <c r="R18" s="50">
        <v>0</v>
      </c>
      <c r="S18" s="58">
        <v>0</v>
      </c>
      <c r="T18" s="58">
        <v>0</v>
      </c>
      <c r="U18" s="37">
        <v>0</v>
      </c>
      <c r="V18" s="50">
        <v>0</v>
      </c>
      <c r="W18" s="58">
        <v>0</v>
      </c>
      <c r="X18" s="58">
        <v>0</v>
      </c>
      <c r="Y18" s="37">
        <v>0</v>
      </c>
      <c r="Z18" s="50">
        <v>0</v>
      </c>
      <c r="AA18" s="58">
        <v>0</v>
      </c>
      <c r="AB18" s="58">
        <v>0</v>
      </c>
      <c r="AC18" s="37">
        <v>0</v>
      </c>
      <c r="AD18" s="50">
        <v>0</v>
      </c>
      <c r="AE18" s="58">
        <v>0</v>
      </c>
      <c r="AF18" s="58">
        <v>0</v>
      </c>
      <c r="AG18" s="37">
        <v>0</v>
      </c>
      <c r="AH18" s="50">
        <v>0</v>
      </c>
      <c r="AI18" s="58">
        <v>0</v>
      </c>
      <c r="AJ18" s="58">
        <v>0</v>
      </c>
      <c r="AK18" s="37">
        <v>0</v>
      </c>
      <c r="AL18" s="50">
        <v>0</v>
      </c>
      <c r="AM18" s="58">
        <v>0</v>
      </c>
      <c r="AN18" s="58">
        <v>0</v>
      </c>
      <c r="AO18" s="37">
        <v>0</v>
      </c>
      <c r="AP18" s="50">
        <v>0</v>
      </c>
      <c r="AQ18" s="58">
        <v>0</v>
      </c>
      <c r="AR18" s="58">
        <v>0</v>
      </c>
      <c r="AS18" s="37">
        <v>0</v>
      </c>
      <c r="AT18" s="50">
        <v>0</v>
      </c>
      <c r="AU18" s="58">
        <v>0</v>
      </c>
      <c r="AV18" s="58">
        <v>0</v>
      </c>
      <c r="AW18" s="37">
        <v>0</v>
      </c>
      <c r="AX18" s="50">
        <v>0</v>
      </c>
      <c r="AY18" s="58">
        <v>0</v>
      </c>
      <c r="AZ18" s="58">
        <v>0</v>
      </c>
      <c r="BA18" s="37">
        <v>0.79525271860000002</v>
      </c>
      <c r="BB18" s="50">
        <v>0</v>
      </c>
      <c r="BC18" s="58">
        <v>0</v>
      </c>
      <c r="BD18" s="58">
        <v>0</v>
      </c>
      <c r="BE18" s="37">
        <v>0</v>
      </c>
      <c r="BF18" s="50">
        <v>0</v>
      </c>
      <c r="BG18" s="58">
        <v>0</v>
      </c>
      <c r="BH18" s="58">
        <v>0</v>
      </c>
      <c r="BI18" s="37">
        <v>0</v>
      </c>
      <c r="BJ18" s="50">
        <v>0</v>
      </c>
      <c r="BK18" s="58">
        <v>0</v>
      </c>
      <c r="BL18" s="58">
        <v>0</v>
      </c>
      <c r="BM18" s="37">
        <v>0</v>
      </c>
      <c r="BN18" s="50">
        <v>0</v>
      </c>
      <c r="BO18" s="58">
        <v>0</v>
      </c>
      <c r="BP18" s="58">
        <v>0</v>
      </c>
      <c r="BQ18" s="37">
        <v>0</v>
      </c>
      <c r="BR18" s="50">
        <v>0</v>
      </c>
      <c r="BS18" s="58">
        <v>0</v>
      </c>
      <c r="BT18" s="58">
        <v>0</v>
      </c>
      <c r="BU18" s="37">
        <v>1</v>
      </c>
      <c r="BV18" s="50">
        <v>1</v>
      </c>
      <c r="BW18" s="58">
        <v>1</v>
      </c>
      <c r="BX18" s="58">
        <v>1</v>
      </c>
      <c r="BY18" s="37">
        <v>1</v>
      </c>
      <c r="BZ18" s="50">
        <v>1</v>
      </c>
      <c r="CA18" s="58">
        <v>0</v>
      </c>
      <c r="CB18" s="58">
        <v>0</v>
      </c>
      <c r="CC18" s="37">
        <v>0</v>
      </c>
      <c r="CD18" s="50">
        <v>0</v>
      </c>
      <c r="CE18" s="58">
        <v>0</v>
      </c>
      <c r="CF18" s="58">
        <v>0</v>
      </c>
      <c r="CG18" s="37">
        <v>0</v>
      </c>
      <c r="CH18" s="50">
        <v>1</v>
      </c>
      <c r="CI18" s="58">
        <v>0</v>
      </c>
      <c r="CJ18" s="58">
        <v>1</v>
      </c>
      <c r="CK18" s="37">
        <v>1</v>
      </c>
      <c r="CL18" s="50">
        <v>0</v>
      </c>
      <c r="CM18" s="58">
        <v>0</v>
      </c>
      <c r="CN18" s="58">
        <v>0</v>
      </c>
      <c r="CO18" s="37">
        <v>0</v>
      </c>
      <c r="CP18" s="50">
        <v>0</v>
      </c>
      <c r="CQ18" s="58">
        <v>0</v>
      </c>
      <c r="CR18" s="58">
        <v>0</v>
      </c>
      <c r="CS18" s="37">
        <v>0</v>
      </c>
      <c r="CT18" s="50">
        <v>0</v>
      </c>
      <c r="CU18" s="58">
        <v>0</v>
      </c>
      <c r="CV18" s="58">
        <v>0</v>
      </c>
      <c r="CW18" s="37">
        <v>1</v>
      </c>
      <c r="CX18" s="50">
        <v>1</v>
      </c>
      <c r="CY18" s="58">
        <v>1</v>
      </c>
      <c r="CZ18" s="58">
        <v>1</v>
      </c>
      <c r="DA18" s="37">
        <v>3</v>
      </c>
      <c r="DB18" s="50">
        <v>3</v>
      </c>
      <c r="DC18" s="58">
        <v>2</v>
      </c>
      <c r="DD18" s="58">
        <v>3</v>
      </c>
      <c r="DE18" s="37">
        <v>2</v>
      </c>
      <c r="DF18" s="50">
        <v>2</v>
      </c>
      <c r="DG18" s="58">
        <v>1</v>
      </c>
      <c r="DH18" s="58">
        <v>0</v>
      </c>
      <c r="DI18" s="70">
        <v>0</v>
      </c>
      <c r="DJ18" s="50">
        <v>0.80186011430000004</v>
      </c>
      <c r="DK18" s="58">
        <v>0.79705228189999999</v>
      </c>
      <c r="DL18" s="58">
        <v>1.5993399627</v>
      </c>
      <c r="DM18" s="37">
        <v>1.6017744076</v>
      </c>
      <c r="DN18" s="50">
        <v>1.6034887078</v>
      </c>
      <c r="DO18" s="58">
        <v>1.6008205836</v>
      </c>
      <c r="DP18" s="58">
        <v>1.5960405475999999</v>
      </c>
      <c r="DQ18" s="37">
        <v>0.80085296289999996</v>
      </c>
    </row>
    <row r="19" spans="1:121" x14ac:dyDescent="0.2">
      <c r="A19" s="6" t="s">
        <v>93</v>
      </c>
      <c r="B19" s="50">
        <v>0</v>
      </c>
      <c r="C19" s="58">
        <v>0</v>
      </c>
      <c r="D19" s="58">
        <v>0</v>
      </c>
      <c r="E19" s="37">
        <v>0</v>
      </c>
      <c r="F19" s="50">
        <v>0</v>
      </c>
      <c r="G19" s="58">
        <v>0</v>
      </c>
      <c r="H19" s="58">
        <v>0</v>
      </c>
      <c r="I19" s="37">
        <v>0</v>
      </c>
      <c r="J19" s="50">
        <v>0</v>
      </c>
      <c r="K19" s="58">
        <v>0</v>
      </c>
      <c r="L19" s="58">
        <v>0</v>
      </c>
      <c r="M19" s="37">
        <v>0</v>
      </c>
      <c r="N19" s="50">
        <v>0</v>
      </c>
      <c r="O19" s="58">
        <v>0</v>
      </c>
      <c r="P19" s="58">
        <v>0</v>
      </c>
      <c r="Q19" s="37">
        <v>0</v>
      </c>
      <c r="R19" s="50">
        <v>0</v>
      </c>
      <c r="S19" s="58">
        <v>0</v>
      </c>
      <c r="T19" s="58">
        <v>0</v>
      </c>
      <c r="U19" s="37">
        <v>0</v>
      </c>
      <c r="V19" s="50">
        <v>0</v>
      </c>
      <c r="W19" s="58">
        <v>0</v>
      </c>
      <c r="X19" s="58">
        <v>0</v>
      </c>
      <c r="Y19" s="37">
        <v>0</v>
      </c>
      <c r="Z19" s="50">
        <v>0</v>
      </c>
      <c r="AA19" s="58">
        <v>0</v>
      </c>
      <c r="AB19" s="58">
        <v>0</v>
      </c>
      <c r="AC19" s="37">
        <v>0</v>
      </c>
      <c r="AD19" s="50">
        <v>0</v>
      </c>
      <c r="AE19" s="58">
        <v>0</v>
      </c>
      <c r="AF19" s="58">
        <v>0</v>
      </c>
      <c r="AG19" s="37">
        <v>0</v>
      </c>
      <c r="AH19" s="50">
        <v>0</v>
      </c>
      <c r="AI19" s="58">
        <v>0</v>
      </c>
      <c r="AJ19" s="58">
        <v>0</v>
      </c>
      <c r="AK19" s="37">
        <v>0</v>
      </c>
      <c r="AL19" s="50">
        <v>0</v>
      </c>
      <c r="AM19" s="58">
        <v>0</v>
      </c>
      <c r="AN19" s="58">
        <v>0</v>
      </c>
      <c r="AO19" s="37">
        <v>0</v>
      </c>
      <c r="AP19" s="50">
        <v>0</v>
      </c>
      <c r="AQ19" s="58">
        <v>0</v>
      </c>
      <c r="AR19" s="58">
        <v>0</v>
      </c>
      <c r="AS19" s="37">
        <v>0</v>
      </c>
      <c r="AT19" s="50">
        <v>0</v>
      </c>
      <c r="AU19" s="58">
        <v>0</v>
      </c>
      <c r="AV19" s="58">
        <v>0</v>
      </c>
      <c r="AW19" s="37">
        <v>0</v>
      </c>
      <c r="AX19" s="50">
        <v>0</v>
      </c>
      <c r="AY19" s="58">
        <v>0</v>
      </c>
      <c r="AZ19" s="58">
        <v>0</v>
      </c>
      <c r="BA19" s="37">
        <v>0</v>
      </c>
      <c r="BB19" s="50">
        <v>0</v>
      </c>
      <c r="BC19" s="58">
        <v>0</v>
      </c>
      <c r="BD19" s="58">
        <v>0</v>
      </c>
      <c r="BE19" s="37">
        <v>0</v>
      </c>
      <c r="BF19" s="50">
        <v>0</v>
      </c>
      <c r="BG19" s="58">
        <v>0</v>
      </c>
      <c r="BH19" s="58">
        <v>0</v>
      </c>
      <c r="BI19" s="37">
        <v>0</v>
      </c>
      <c r="BJ19" s="50">
        <v>0</v>
      </c>
      <c r="BK19" s="58">
        <v>0</v>
      </c>
      <c r="BL19" s="58">
        <v>0</v>
      </c>
      <c r="BM19" s="37">
        <v>0</v>
      </c>
      <c r="BN19" s="50">
        <v>0</v>
      </c>
      <c r="BO19" s="58">
        <v>0</v>
      </c>
      <c r="BP19" s="58">
        <v>0</v>
      </c>
      <c r="BQ19" s="37">
        <v>0</v>
      </c>
      <c r="BR19" s="50">
        <v>0</v>
      </c>
      <c r="BS19" s="58">
        <v>0</v>
      </c>
      <c r="BT19" s="58">
        <v>0</v>
      </c>
      <c r="BU19" s="37">
        <v>0</v>
      </c>
      <c r="BV19" s="50">
        <v>0</v>
      </c>
      <c r="BW19" s="58">
        <v>0</v>
      </c>
      <c r="BX19" s="58">
        <v>0</v>
      </c>
      <c r="BY19" s="37">
        <v>0</v>
      </c>
      <c r="BZ19" s="50">
        <v>0</v>
      </c>
      <c r="CA19" s="58">
        <v>0</v>
      </c>
      <c r="CB19" s="58">
        <v>0</v>
      </c>
      <c r="CC19" s="37">
        <v>0</v>
      </c>
      <c r="CD19" s="50">
        <v>0</v>
      </c>
      <c r="CE19" s="58">
        <v>0</v>
      </c>
      <c r="CF19" s="58">
        <v>0</v>
      </c>
      <c r="CG19" s="37">
        <v>0</v>
      </c>
      <c r="CH19" s="50">
        <v>0</v>
      </c>
      <c r="CI19" s="58">
        <v>0</v>
      </c>
      <c r="CJ19" s="58">
        <v>0</v>
      </c>
      <c r="CK19" s="37">
        <v>0</v>
      </c>
      <c r="CL19" s="50">
        <v>0</v>
      </c>
      <c r="CM19" s="58">
        <v>0</v>
      </c>
      <c r="CN19" s="58">
        <v>0</v>
      </c>
      <c r="CO19" s="37">
        <v>0</v>
      </c>
      <c r="CP19" s="50">
        <v>0</v>
      </c>
      <c r="CQ19" s="58">
        <v>0</v>
      </c>
      <c r="CR19" s="58">
        <v>1</v>
      </c>
      <c r="CS19" s="37">
        <v>0</v>
      </c>
      <c r="CT19" s="50">
        <v>0</v>
      </c>
      <c r="CU19" s="58">
        <v>0</v>
      </c>
      <c r="CV19" s="58">
        <v>0</v>
      </c>
      <c r="CW19" s="37">
        <v>0</v>
      </c>
      <c r="CX19" s="50">
        <v>0</v>
      </c>
      <c r="CY19" s="58">
        <v>0</v>
      </c>
      <c r="CZ19" s="58">
        <v>0</v>
      </c>
      <c r="DA19" s="37">
        <v>0</v>
      </c>
      <c r="DB19" s="50">
        <v>0</v>
      </c>
      <c r="DC19" s="58">
        <v>0</v>
      </c>
      <c r="DD19" s="58">
        <v>0</v>
      </c>
      <c r="DE19" s="37">
        <v>0</v>
      </c>
      <c r="DF19" s="50">
        <v>0</v>
      </c>
      <c r="DG19" s="58">
        <v>1</v>
      </c>
      <c r="DH19" s="58">
        <v>1</v>
      </c>
      <c r="DI19" s="70">
        <v>0</v>
      </c>
      <c r="DJ19" s="50">
        <v>0</v>
      </c>
      <c r="DK19" s="58">
        <v>0</v>
      </c>
      <c r="DL19" s="58">
        <v>0</v>
      </c>
      <c r="DM19" s="37">
        <v>0</v>
      </c>
      <c r="DN19" s="50">
        <v>0</v>
      </c>
      <c r="DO19" s="58">
        <v>0</v>
      </c>
      <c r="DP19" s="58">
        <v>0</v>
      </c>
      <c r="DQ19" s="37">
        <v>0</v>
      </c>
    </row>
    <row r="20" spans="1:121" x14ac:dyDescent="0.2">
      <c r="A20" s="6" t="s">
        <v>2</v>
      </c>
      <c r="B20" s="50">
        <v>0</v>
      </c>
      <c r="C20" s="58">
        <v>0</v>
      </c>
      <c r="D20" s="58">
        <v>0</v>
      </c>
      <c r="E20" s="37">
        <v>0</v>
      </c>
      <c r="F20" s="50">
        <v>0</v>
      </c>
      <c r="G20" s="58">
        <v>0</v>
      </c>
      <c r="H20" s="58">
        <v>0</v>
      </c>
      <c r="I20" s="37">
        <v>0</v>
      </c>
      <c r="J20" s="50">
        <v>0</v>
      </c>
      <c r="K20" s="58">
        <v>0</v>
      </c>
      <c r="L20" s="58">
        <v>0</v>
      </c>
      <c r="M20" s="37">
        <v>0</v>
      </c>
      <c r="N20" s="50">
        <v>0</v>
      </c>
      <c r="O20" s="58">
        <v>0</v>
      </c>
      <c r="P20" s="58">
        <v>0</v>
      </c>
      <c r="Q20" s="37">
        <v>0</v>
      </c>
      <c r="R20" s="50">
        <v>0</v>
      </c>
      <c r="S20" s="58">
        <v>0</v>
      </c>
      <c r="T20" s="58">
        <v>0</v>
      </c>
      <c r="U20" s="37">
        <v>0</v>
      </c>
      <c r="V20" s="50">
        <v>0</v>
      </c>
      <c r="W20" s="58">
        <v>0</v>
      </c>
      <c r="X20" s="58">
        <v>0</v>
      </c>
      <c r="Y20" s="37">
        <v>0</v>
      </c>
      <c r="Z20" s="50">
        <v>0</v>
      </c>
      <c r="AA20" s="58">
        <v>0</v>
      </c>
      <c r="AB20" s="58">
        <v>0</v>
      </c>
      <c r="AC20" s="37">
        <v>0</v>
      </c>
      <c r="AD20" s="50">
        <v>0</v>
      </c>
      <c r="AE20" s="58">
        <v>0</v>
      </c>
      <c r="AF20" s="58">
        <v>0</v>
      </c>
      <c r="AG20" s="37">
        <v>0</v>
      </c>
      <c r="AH20" s="50">
        <v>0</v>
      </c>
      <c r="AI20" s="58">
        <v>0</v>
      </c>
      <c r="AJ20" s="58">
        <v>0</v>
      </c>
      <c r="AK20" s="37">
        <v>0</v>
      </c>
      <c r="AL20" s="50">
        <v>0</v>
      </c>
      <c r="AM20" s="58">
        <v>0</v>
      </c>
      <c r="AN20" s="58">
        <v>0</v>
      </c>
      <c r="AO20" s="37">
        <v>0</v>
      </c>
      <c r="AP20" s="50">
        <v>0</v>
      </c>
      <c r="AQ20" s="58">
        <v>0</v>
      </c>
      <c r="AR20" s="58">
        <v>0</v>
      </c>
      <c r="AS20" s="37">
        <v>0</v>
      </c>
      <c r="AT20" s="50">
        <v>0</v>
      </c>
      <c r="AU20" s="58">
        <v>0</v>
      </c>
      <c r="AV20" s="58">
        <v>0</v>
      </c>
      <c r="AW20" s="37">
        <v>0</v>
      </c>
      <c r="AX20" s="50">
        <v>1.8623289856</v>
      </c>
      <c r="AY20" s="58">
        <v>1.8581628008</v>
      </c>
      <c r="AZ20" s="58">
        <v>1.8282087858</v>
      </c>
      <c r="BA20" s="37">
        <v>1.8291129697999999</v>
      </c>
      <c r="BB20" s="50">
        <v>2.6490707742000001</v>
      </c>
      <c r="BC20" s="58">
        <v>2.6549192232999999</v>
      </c>
      <c r="BD20" s="58">
        <v>2.6378203432</v>
      </c>
      <c r="BE20" s="37">
        <v>1.8070459735</v>
      </c>
      <c r="BF20" s="50">
        <v>1.8095778201999999</v>
      </c>
      <c r="BG20" s="58">
        <v>1.8012337329000001</v>
      </c>
      <c r="BH20" s="58">
        <v>1.7728347026</v>
      </c>
      <c r="BI20" s="37">
        <v>1.7519872847</v>
      </c>
      <c r="BJ20" s="50">
        <v>2</v>
      </c>
      <c r="BK20" s="58">
        <v>2</v>
      </c>
      <c r="BL20" s="58">
        <v>2</v>
      </c>
      <c r="BM20" s="37">
        <v>2</v>
      </c>
      <c r="BN20" s="50">
        <v>4</v>
      </c>
      <c r="BO20" s="58">
        <v>4</v>
      </c>
      <c r="BP20" s="58">
        <v>4</v>
      </c>
      <c r="BQ20" s="37">
        <v>2</v>
      </c>
      <c r="BR20" s="50">
        <v>2</v>
      </c>
      <c r="BS20" s="58">
        <v>6</v>
      </c>
      <c r="BT20" s="58">
        <v>6</v>
      </c>
      <c r="BU20" s="37">
        <v>3</v>
      </c>
      <c r="BV20" s="50">
        <v>5</v>
      </c>
      <c r="BW20" s="58">
        <v>6</v>
      </c>
      <c r="BX20" s="58">
        <v>6</v>
      </c>
      <c r="BY20" s="37">
        <v>3</v>
      </c>
      <c r="BZ20" s="50">
        <v>6</v>
      </c>
      <c r="CA20" s="58">
        <v>6</v>
      </c>
      <c r="CB20" s="58">
        <v>5</v>
      </c>
      <c r="CC20" s="37">
        <v>3</v>
      </c>
      <c r="CD20" s="50">
        <v>4</v>
      </c>
      <c r="CE20" s="58">
        <v>6</v>
      </c>
      <c r="CF20" s="58">
        <v>6</v>
      </c>
      <c r="CG20" s="37">
        <v>3</v>
      </c>
      <c r="CH20" s="50">
        <v>4</v>
      </c>
      <c r="CI20" s="58">
        <v>7</v>
      </c>
      <c r="CJ20" s="58">
        <v>5</v>
      </c>
      <c r="CK20" s="37">
        <v>3</v>
      </c>
      <c r="CL20" s="50">
        <v>4</v>
      </c>
      <c r="CM20" s="58">
        <v>6</v>
      </c>
      <c r="CN20" s="58">
        <v>6</v>
      </c>
      <c r="CO20" s="37">
        <v>2</v>
      </c>
      <c r="CP20" s="50">
        <v>2</v>
      </c>
      <c r="CQ20" s="58">
        <v>5</v>
      </c>
      <c r="CR20" s="58">
        <v>5</v>
      </c>
      <c r="CS20" s="37">
        <v>1</v>
      </c>
      <c r="CT20" s="50">
        <v>3</v>
      </c>
      <c r="CU20" s="58">
        <v>6</v>
      </c>
      <c r="CV20" s="58">
        <v>7</v>
      </c>
      <c r="CW20" s="37">
        <v>3</v>
      </c>
      <c r="CX20" s="50">
        <v>7</v>
      </c>
      <c r="CY20" s="58">
        <v>8</v>
      </c>
      <c r="CZ20" s="58">
        <v>8</v>
      </c>
      <c r="DA20" s="37">
        <v>3</v>
      </c>
      <c r="DB20" s="50">
        <v>6</v>
      </c>
      <c r="DC20" s="58">
        <v>10</v>
      </c>
      <c r="DD20" s="58">
        <v>10</v>
      </c>
      <c r="DE20" s="37">
        <v>5</v>
      </c>
      <c r="DF20" s="50">
        <v>9</v>
      </c>
      <c r="DG20" s="58">
        <v>10</v>
      </c>
      <c r="DH20" s="58">
        <v>12</v>
      </c>
      <c r="DI20" s="70">
        <v>8</v>
      </c>
      <c r="DJ20" s="50">
        <v>8.9961813976999991</v>
      </c>
      <c r="DK20" s="58">
        <v>10.663898644</v>
      </c>
      <c r="DL20" s="58">
        <v>10.600496529999999</v>
      </c>
      <c r="DM20" s="37">
        <v>7.6530240526000002</v>
      </c>
      <c r="DN20" s="50">
        <v>7.5666896926999998</v>
      </c>
      <c r="DO20" s="58">
        <v>8.5580534592999999</v>
      </c>
      <c r="DP20" s="58">
        <v>9.5632470668000007</v>
      </c>
      <c r="DQ20" s="37">
        <v>7.8700121929</v>
      </c>
    </row>
    <row r="21" spans="1:121" x14ac:dyDescent="0.2">
      <c r="A21" s="6" t="s">
        <v>87</v>
      </c>
      <c r="B21" s="50">
        <v>0</v>
      </c>
      <c r="C21" s="58">
        <v>0</v>
      </c>
      <c r="D21" s="58">
        <v>0</v>
      </c>
      <c r="E21" s="37">
        <v>0</v>
      </c>
      <c r="F21" s="50">
        <v>0</v>
      </c>
      <c r="G21" s="58">
        <v>0</v>
      </c>
      <c r="H21" s="58">
        <v>0</v>
      </c>
      <c r="I21" s="37">
        <v>0.94264381580000001</v>
      </c>
      <c r="J21" s="50">
        <v>0.94231257680000002</v>
      </c>
      <c r="K21" s="58">
        <v>0.94211431590000005</v>
      </c>
      <c r="L21" s="58">
        <v>0.94207476369999998</v>
      </c>
      <c r="M21" s="37">
        <v>0.94189346269999996</v>
      </c>
      <c r="N21" s="50">
        <v>0.93166120900000005</v>
      </c>
      <c r="O21" s="58">
        <v>0.93272162550000004</v>
      </c>
      <c r="P21" s="58">
        <v>0.93047737699999999</v>
      </c>
      <c r="Q21" s="37">
        <v>1.8640410132</v>
      </c>
      <c r="R21" s="50">
        <v>1.8612229179999999</v>
      </c>
      <c r="S21" s="58">
        <v>2.7617274981</v>
      </c>
      <c r="T21" s="58">
        <v>2.7606113533999999</v>
      </c>
      <c r="U21" s="37">
        <v>1.8321080474</v>
      </c>
      <c r="V21" s="50">
        <v>1.8297669009999999</v>
      </c>
      <c r="W21" s="58">
        <v>1.8312975834</v>
      </c>
      <c r="X21" s="58">
        <v>1.8313818579000001</v>
      </c>
      <c r="Y21" s="37">
        <v>1.8431573979</v>
      </c>
      <c r="Z21" s="50">
        <v>1.8413362892</v>
      </c>
      <c r="AA21" s="58">
        <v>1.8348858959000001</v>
      </c>
      <c r="AB21" s="58">
        <v>1.8236847226999999</v>
      </c>
      <c r="AC21" s="37">
        <v>0.89317864530000002</v>
      </c>
      <c r="AD21" s="50">
        <v>0.89656379590000002</v>
      </c>
      <c r="AE21" s="58">
        <v>0.89975169489999995</v>
      </c>
      <c r="AF21" s="58">
        <v>0.89389267679999995</v>
      </c>
      <c r="AG21" s="37">
        <v>0.89321279929999997</v>
      </c>
      <c r="AH21" s="50">
        <v>0.89772395930000004</v>
      </c>
      <c r="AI21" s="58">
        <v>0.93138286429999995</v>
      </c>
      <c r="AJ21" s="58">
        <v>0.87315127020000005</v>
      </c>
      <c r="AK21" s="37">
        <v>0.85048899300000003</v>
      </c>
      <c r="AL21" s="50">
        <v>0.83820286290000001</v>
      </c>
      <c r="AM21" s="58">
        <v>0.81027336569999997</v>
      </c>
      <c r="AN21" s="58">
        <v>0</v>
      </c>
      <c r="AO21" s="37">
        <v>0</v>
      </c>
      <c r="AP21" s="50">
        <v>0</v>
      </c>
      <c r="AQ21" s="58">
        <v>0</v>
      </c>
      <c r="AR21" s="58">
        <v>0</v>
      </c>
      <c r="AS21" s="37">
        <v>0</v>
      </c>
      <c r="AT21" s="50">
        <v>0</v>
      </c>
      <c r="AU21" s="58">
        <v>0.95630025780000005</v>
      </c>
      <c r="AV21" s="58">
        <v>0.91760594390000005</v>
      </c>
      <c r="AW21" s="37">
        <v>0.91085566679999996</v>
      </c>
      <c r="AX21" s="50">
        <v>2.5296177383999998</v>
      </c>
      <c r="AY21" s="58">
        <v>2.4734632675000001</v>
      </c>
      <c r="AZ21" s="58">
        <v>1.5485328496999999</v>
      </c>
      <c r="BA21" s="37">
        <v>2.8368820533000001</v>
      </c>
      <c r="BB21" s="50">
        <v>2.214901963</v>
      </c>
      <c r="BC21" s="58">
        <v>2.2984317742</v>
      </c>
      <c r="BD21" s="58">
        <v>4.5343584410000002</v>
      </c>
      <c r="BE21" s="37">
        <v>4.6258467655000004</v>
      </c>
      <c r="BF21" s="50">
        <v>5.3473418764999998</v>
      </c>
      <c r="BG21" s="58">
        <v>6.1213542919000004</v>
      </c>
      <c r="BH21" s="58">
        <v>5.8576502303</v>
      </c>
      <c r="BI21" s="37">
        <v>6.1543128427999996</v>
      </c>
      <c r="BJ21" s="50">
        <v>8</v>
      </c>
      <c r="BK21" s="58">
        <v>8</v>
      </c>
      <c r="BL21" s="58">
        <v>7</v>
      </c>
      <c r="BM21" s="37">
        <v>9.5201279464000006</v>
      </c>
      <c r="BN21" s="50">
        <v>9</v>
      </c>
      <c r="BO21" s="58">
        <v>10</v>
      </c>
      <c r="BP21" s="58">
        <v>10</v>
      </c>
      <c r="BQ21" s="37">
        <v>11</v>
      </c>
      <c r="BR21" s="50">
        <v>10</v>
      </c>
      <c r="BS21" s="58">
        <v>12</v>
      </c>
      <c r="BT21" s="58">
        <v>12</v>
      </c>
      <c r="BU21" s="37">
        <v>8</v>
      </c>
      <c r="BV21" s="50">
        <v>8</v>
      </c>
      <c r="BW21" s="58">
        <v>5</v>
      </c>
      <c r="BX21" s="58">
        <v>5</v>
      </c>
      <c r="BY21" s="37">
        <v>5</v>
      </c>
      <c r="BZ21" s="50">
        <v>7</v>
      </c>
      <c r="CA21" s="58">
        <v>20</v>
      </c>
      <c r="CB21" s="58">
        <v>23</v>
      </c>
      <c r="CC21" s="37">
        <v>11</v>
      </c>
      <c r="CD21" s="50">
        <v>19.418498370999998</v>
      </c>
      <c r="CE21" s="58">
        <v>20</v>
      </c>
      <c r="CF21" s="58">
        <v>23</v>
      </c>
      <c r="CG21" s="37">
        <v>10</v>
      </c>
      <c r="CH21" s="50">
        <v>19</v>
      </c>
      <c r="CI21" s="58">
        <v>19</v>
      </c>
      <c r="CJ21" s="58">
        <v>24</v>
      </c>
      <c r="CK21" s="37">
        <v>16</v>
      </c>
      <c r="CL21" s="50">
        <v>18</v>
      </c>
      <c r="CM21" s="58">
        <v>28</v>
      </c>
      <c r="CN21" s="58">
        <v>32</v>
      </c>
      <c r="CO21" s="37">
        <v>25</v>
      </c>
      <c r="CP21" s="50">
        <v>30</v>
      </c>
      <c r="CQ21" s="58">
        <v>39</v>
      </c>
      <c r="CR21" s="58">
        <v>46</v>
      </c>
      <c r="CS21" s="37">
        <v>31</v>
      </c>
      <c r="CT21" s="50">
        <v>40</v>
      </c>
      <c r="CU21" s="58">
        <v>49</v>
      </c>
      <c r="CV21" s="58">
        <v>52</v>
      </c>
      <c r="CW21" s="37">
        <v>43</v>
      </c>
      <c r="CX21" s="50">
        <v>45</v>
      </c>
      <c r="CY21" s="58">
        <v>52</v>
      </c>
      <c r="CZ21" s="58">
        <v>53</v>
      </c>
      <c r="DA21" s="37">
        <v>48</v>
      </c>
      <c r="DB21" s="50">
        <v>57</v>
      </c>
      <c r="DC21" s="58">
        <v>64</v>
      </c>
      <c r="DD21" s="58">
        <v>67</v>
      </c>
      <c r="DE21" s="37">
        <v>67</v>
      </c>
      <c r="DF21" s="50">
        <v>72.191164237999999</v>
      </c>
      <c r="DG21" s="58">
        <v>66.176068262000001</v>
      </c>
      <c r="DH21" s="58">
        <v>71.158618731000004</v>
      </c>
      <c r="DI21" s="70">
        <v>68.064180207000007</v>
      </c>
      <c r="DJ21" s="50">
        <v>66.138372794000006</v>
      </c>
      <c r="DK21" s="58">
        <v>66.144249307999999</v>
      </c>
      <c r="DL21" s="58">
        <v>66.984810675999995</v>
      </c>
      <c r="DM21" s="37">
        <v>63.781230352999998</v>
      </c>
      <c r="DN21" s="50">
        <v>64.391258648000004</v>
      </c>
      <c r="DO21" s="58">
        <v>58.546227967999997</v>
      </c>
      <c r="DP21" s="58">
        <v>56.354362483999999</v>
      </c>
      <c r="DQ21" s="37">
        <v>49.777720500000001</v>
      </c>
    </row>
    <row r="22" spans="1:121" x14ac:dyDescent="0.2">
      <c r="A22" s="6" t="s">
        <v>90</v>
      </c>
      <c r="B22" s="50">
        <v>0</v>
      </c>
      <c r="C22" s="58">
        <v>0</v>
      </c>
      <c r="D22" s="58">
        <v>0</v>
      </c>
      <c r="E22" s="37">
        <v>0</v>
      </c>
      <c r="F22" s="50">
        <v>0</v>
      </c>
      <c r="G22" s="58">
        <v>0</v>
      </c>
      <c r="H22" s="58">
        <v>0</v>
      </c>
      <c r="I22" s="37">
        <v>0</v>
      </c>
      <c r="J22" s="50">
        <v>0</v>
      </c>
      <c r="K22" s="58">
        <v>0</v>
      </c>
      <c r="L22" s="58">
        <v>0</v>
      </c>
      <c r="M22" s="37">
        <v>0</v>
      </c>
      <c r="N22" s="50">
        <v>0</v>
      </c>
      <c r="O22" s="58">
        <v>0.93010159319999997</v>
      </c>
      <c r="P22" s="58">
        <v>1.8685688853</v>
      </c>
      <c r="Q22" s="37">
        <v>0</v>
      </c>
      <c r="R22" s="50">
        <v>0</v>
      </c>
      <c r="S22" s="58">
        <v>0</v>
      </c>
      <c r="T22" s="58">
        <v>0</v>
      </c>
      <c r="U22" s="37">
        <v>0</v>
      </c>
      <c r="V22" s="50">
        <v>0</v>
      </c>
      <c r="W22" s="58">
        <v>1.8600635002999999</v>
      </c>
      <c r="X22" s="58">
        <v>1.8595539846</v>
      </c>
      <c r="Y22" s="37">
        <v>0</v>
      </c>
      <c r="Z22" s="50">
        <v>0.94131784590000001</v>
      </c>
      <c r="AA22" s="58">
        <v>0</v>
      </c>
      <c r="AB22" s="58">
        <v>0</v>
      </c>
      <c r="AC22" s="37">
        <v>0</v>
      </c>
      <c r="AD22" s="50">
        <v>0</v>
      </c>
      <c r="AE22" s="58">
        <v>0</v>
      </c>
      <c r="AF22" s="58">
        <v>0</v>
      </c>
      <c r="AG22" s="37">
        <v>0</v>
      </c>
      <c r="AH22" s="50">
        <v>0.8876756495</v>
      </c>
      <c r="AI22" s="58">
        <v>0.9139110855</v>
      </c>
      <c r="AJ22" s="58">
        <v>0.85028959209999999</v>
      </c>
      <c r="AK22" s="37">
        <v>0</v>
      </c>
      <c r="AL22" s="50">
        <v>0</v>
      </c>
      <c r="AM22" s="58">
        <v>0</v>
      </c>
      <c r="AN22" s="58">
        <v>0</v>
      </c>
      <c r="AO22" s="37">
        <v>0</v>
      </c>
      <c r="AP22" s="50">
        <v>0</v>
      </c>
      <c r="AQ22" s="58">
        <v>0</v>
      </c>
      <c r="AR22" s="58">
        <v>0</v>
      </c>
      <c r="AS22" s="37">
        <v>0</v>
      </c>
      <c r="AT22" s="50">
        <v>0</v>
      </c>
      <c r="AU22" s="58">
        <v>0</v>
      </c>
      <c r="AV22" s="58">
        <v>0</v>
      </c>
      <c r="AW22" s="37">
        <v>0</v>
      </c>
      <c r="AX22" s="50">
        <v>0</v>
      </c>
      <c r="AY22" s="58">
        <v>1.7708146297</v>
      </c>
      <c r="AZ22" s="58">
        <v>7.1453324476000004</v>
      </c>
      <c r="BA22" s="37">
        <v>6.2375773266000003</v>
      </c>
      <c r="BB22" s="50">
        <v>6.1954134647999997</v>
      </c>
      <c r="BC22" s="58">
        <v>7.1342244312999998</v>
      </c>
      <c r="BD22" s="58">
        <v>7.0724797432999997</v>
      </c>
      <c r="BE22" s="37">
        <v>7.1072217140999996</v>
      </c>
      <c r="BF22" s="50">
        <v>8.0292615847000004</v>
      </c>
      <c r="BG22" s="58">
        <v>8.0719133641000003</v>
      </c>
      <c r="BH22" s="58">
        <v>8.9022724912999998</v>
      </c>
      <c r="BI22" s="37">
        <v>8.7434883931999998</v>
      </c>
      <c r="BJ22" s="50">
        <v>8</v>
      </c>
      <c r="BK22" s="58">
        <v>13</v>
      </c>
      <c r="BL22" s="58">
        <v>13</v>
      </c>
      <c r="BM22" s="37">
        <v>10</v>
      </c>
      <c r="BN22" s="50">
        <v>11</v>
      </c>
      <c r="BO22" s="58">
        <v>13</v>
      </c>
      <c r="BP22" s="58">
        <v>14</v>
      </c>
      <c r="BQ22" s="37">
        <v>13</v>
      </c>
      <c r="BR22" s="50">
        <v>11</v>
      </c>
      <c r="BS22" s="58">
        <v>16</v>
      </c>
      <c r="BT22" s="58">
        <v>19</v>
      </c>
      <c r="BU22" s="37">
        <v>14</v>
      </c>
      <c r="BV22" s="50">
        <v>13</v>
      </c>
      <c r="BW22" s="58">
        <v>17</v>
      </c>
      <c r="BX22" s="58">
        <v>18</v>
      </c>
      <c r="BY22" s="37">
        <v>13</v>
      </c>
      <c r="BZ22" s="50">
        <v>10</v>
      </c>
      <c r="CA22" s="58">
        <v>16</v>
      </c>
      <c r="CB22" s="58">
        <v>19</v>
      </c>
      <c r="CC22" s="37">
        <v>16</v>
      </c>
      <c r="CD22" s="50">
        <v>11</v>
      </c>
      <c r="CE22" s="58">
        <v>20</v>
      </c>
      <c r="CF22" s="58">
        <v>20</v>
      </c>
      <c r="CG22" s="37">
        <v>22</v>
      </c>
      <c r="CH22" s="50">
        <v>17</v>
      </c>
      <c r="CI22" s="58">
        <v>28</v>
      </c>
      <c r="CJ22" s="58">
        <v>27</v>
      </c>
      <c r="CK22" s="37">
        <v>20.464159945999999</v>
      </c>
      <c r="CL22" s="50">
        <v>14.45933879</v>
      </c>
      <c r="CM22" s="58">
        <v>22.433679390000002</v>
      </c>
      <c r="CN22" s="58">
        <v>26.406358284</v>
      </c>
      <c r="CO22" s="37">
        <v>23.385103881999999</v>
      </c>
      <c r="CP22" s="50">
        <v>16.398859947999998</v>
      </c>
      <c r="CQ22" s="58">
        <v>23.387662537000001</v>
      </c>
      <c r="CR22" s="58">
        <v>24.381312021999999</v>
      </c>
      <c r="CS22" s="37">
        <v>22.384273825000001</v>
      </c>
      <c r="CT22" s="50">
        <v>16.35806904</v>
      </c>
      <c r="CU22" s="58">
        <v>22.366817567999998</v>
      </c>
      <c r="CV22" s="58">
        <v>23.366711171999999</v>
      </c>
      <c r="CW22" s="37">
        <v>25.372841078</v>
      </c>
      <c r="CX22" s="50">
        <v>14.355417814999999</v>
      </c>
      <c r="CY22" s="58">
        <v>20.355225538999999</v>
      </c>
      <c r="CZ22" s="58">
        <v>20.356385100000001</v>
      </c>
      <c r="DA22" s="37">
        <v>20.360898833</v>
      </c>
      <c r="DB22" s="50">
        <v>18.364018904999998</v>
      </c>
      <c r="DC22" s="58">
        <v>21.355024869000001</v>
      </c>
      <c r="DD22" s="58">
        <v>22.351195798999999</v>
      </c>
      <c r="DE22" s="37">
        <v>18.340546897999999</v>
      </c>
      <c r="DF22" s="50">
        <v>13</v>
      </c>
      <c r="DG22" s="58">
        <v>20</v>
      </c>
      <c r="DH22" s="58">
        <v>20</v>
      </c>
      <c r="DI22" s="70">
        <v>17</v>
      </c>
      <c r="DJ22" s="50">
        <v>21.046968252999999</v>
      </c>
      <c r="DK22" s="58">
        <v>23.831137188</v>
      </c>
      <c r="DL22" s="58">
        <v>21.222620630000002</v>
      </c>
      <c r="DM22" s="37">
        <v>19.664746812000001</v>
      </c>
      <c r="DN22" s="50">
        <v>19.653167151000002</v>
      </c>
      <c r="DO22" s="58">
        <v>22.281244012999998</v>
      </c>
      <c r="DP22" s="58">
        <v>20.385426170999999</v>
      </c>
      <c r="DQ22" s="37">
        <v>20.471837141999998</v>
      </c>
    </row>
    <row r="23" spans="1:121" x14ac:dyDescent="0.2">
      <c r="A23" s="5" t="str">
        <f>VLOOKUP("&lt;Zeilentitel_3&gt;",Uebersetzungen!$B$3:$E$98,Uebersetzungen!$B$2+1,FALSE)</f>
        <v>Region Bernina</v>
      </c>
      <c r="B23" s="49">
        <v>843.92608453000003</v>
      </c>
      <c r="C23" s="57">
        <v>814.3540552500001</v>
      </c>
      <c r="D23" s="57">
        <v>835.59567707999997</v>
      </c>
      <c r="E23" s="39">
        <v>781.70063628000003</v>
      </c>
      <c r="F23" s="49">
        <v>776.89957886999991</v>
      </c>
      <c r="G23" s="57">
        <v>741.57660497999996</v>
      </c>
      <c r="H23" s="57">
        <v>739.56604958000003</v>
      </c>
      <c r="I23" s="39">
        <v>705.68046658000003</v>
      </c>
      <c r="J23" s="49">
        <v>709.18214953000006</v>
      </c>
      <c r="K23" s="57">
        <v>715.75827353</v>
      </c>
      <c r="L23" s="57">
        <v>727.03912123000009</v>
      </c>
      <c r="M23" s="39">
        <v>689.38250192999999</v>
      </c>
      <c r="N23" s="49">
        <v>725.69415653999999</v>
      </c>
      <c r="O23" s="57">
        <v>741.37548472999993</v>
      </c>
      <c r="P23" s="57">
        <v>747.92102285999999</v>
      </c>
      <c r="Q23" s="39">
        <v>706.91670040000008</v>
      </c>
      <c r="R23" s="49">
        <v>748.59974903</v>
      </c>
      <c r="S23" s="57">
        <v>782.98081230999992</v>
      </c>
      <c r="T23" s="57">
        <v>771.52727983</v>
      </c>
      <c r="U23" s="39">
        <v>655.60355601000003</v>
      </c>
      <c r="V23" s="49">
        <v>678.95083571999999</v>
      </c>
      <c r="W23" s="57">
        <v>716.01787440999999</v>
      </c>
      <c r="X23" s="57">
        <v>738.71492016000002</v>
      </c>
      <c r="Y23" s="39">
        <v>709.03318835000005</v>
      </c>
      <c r="Z23" s="49">
        <v>714.98654426000007</v>
      </c>
      <c r="AA23" s="57">
        <v>731.05912517999991</v>
      </c>
      <c r="AB23" s="57">
        <v>732.75406161000001</v>
      </c>
      <c r="AC23" s="39">
        <v>663.56802063999999</v>
      </c>
      <c r="AD23" s="49">
        <v>687.98994188000006</v>
      </c>
      <c r="AE23" s="57">
        <v>688.45191348000003</v>
      </c>
      <c r="AF23" s="57">
        <v>686.99514478000003</v>
      </c>
      <c r="AG23" s="39">
        <v>581.43840753999996</v>
      </c>
      <c r="AH23" s="49">
        <v>625.14080744</v>
      </c>
      <c r="AI23" s="57">
        <v>681.03616680999994</v>
      </c>
      <c r="AJ23" s="57">
        <v>667.92031193999992</v>
      </c>
      <c r="AK23" s="39">
        <v>529.95104032999996</v>
      </c>
      <c r="AL23" s="49">
        <v>598.08111344000008</v>
      </c>
      <c r="AM23" s="57">
        <v>642.38798685999996</v>
      </c>
      <c r="AN23" s="57">
        <v>626.79024759000004</v>
      </c>
      <c r="AO23" s="39">
        <v>526.93591513000001</v>
      </c>
      <c r="AP23" s="49">
        <v>582.82751474999998</v>
      </c>
      <c r="AQ23" s="57">
        <v>628.89242000000002</v>
      </c>
      <c r="AR23" s="57">
        <v>645.69519812999999</v>
      </c>
      <c r="AS23" s="39">
        <v>567.44143488999998</v>
      </c>
      <c r="AT23" s="49">
        <v>622.60897987999999</v>
      </c>
      <c r="AU23" s="57">
        <v>671.47036894000007</v>
      </c>
      <c r="AV23" s="57">
        <v>677.14281215000005</v>
      </c>
      <c r="AW23" s="39">
        <v>566.59277613000006</v>
      </c>
      <c r="AX23" s="49">
        <v>634.33584402999998</v>
      </c>
      <c r="AY23" s="57">
        <v>661.28704997</v>
      </c>
      <c r="AZ23" s="57">
        <v>642.64998231000004</v>
      </c>
      <c r="BA23" s="39">
        <v>549.50543739</v>
      </c>
      <c r="BB23" s="49">
        <v>610.18080708000002</v>
      </c>
      <c r="BC23" s="57">
        <v>664.93349014</v>
      </c>
      <c r="BD23" s="57">
        <v>672.55333612999993</v>
      </c>
      <c r="BE23" s="39">
        <v>602.21984526999995</v>
      </c>
      <c r="BF23" s="49">
        <v>659.61374363999994</v>
      </c>
      <c r="BG23" s="57">
        <v>725.37796617000004</v>
      </c>
      <c r="BH23" s="57">
        <v>737.98241568999993</v>
      </c>
      <c r="BI23" s="39">
        <v>630.72455590000004</v>
      </c>
      <c r="BJ23" s="49">
        <v>667.44306445000007</v>
      </c>
      <c r="BK23" s="57">
        <v>762.98021303999997</v>
      </c>
      <c r="BL23" s="57">
        <v>790.26003048999996</v>
      </c>
      <c r="BM23" s="39">
        <v>638.21975651999992</v>
      </c>
      <c r="BN23" s="49">
        <v>725.07655362000003</v>
      </c>
      <c r="BO23" s="57">
        <v>853.84796981</v>
      </c>
      <c r="BP23" s="57">
        <v>883.28142826999999</v>
      </c>
      <c r="BQ23" s="39">
        <v>726.16006865000008</v>
      </c>
      <c r="BR23" s="49">
        <v>758.55074303000004</v>
      </c>
      <c r="BS23" s="57">
        <v>908.68278063000002</v>
      </c>
      <c r="BT23" s="57">
        <v>908.76847483000006</v>
      </c>
      <c r="BU23" s="39">
        <v>756.86429575</v>
      </c>
      <c r="BV23" s="49">
        <v>778.87553599</v>
      </c>
      <c r="BW23" s="57">
        <v>920.49657049000007</v>
      </c>
      <c r="BX23" s="57">
        <v>916.10916644999998</v>
      </c>
      <c r="BY23" s="39">
        <v>821.96897194000007</v>
      </c>
      <c r="BZ23" s="49">
        <v>786.67479391999996</v>
      </c>
      <c r="CA23" s="57">
        <v>928.22808974000009</v>
      </c>
      <c r="CB23" s="57">
        <v>978.14265225000008</v>
      </c>
      <c r="CC23" s="39">
        <v>855.86312519000001</v>
      </c>
      <c r="CD23" s="49">
        <v>845.18365844999994</v>
      </c>
      <c r="CE23" s="57">
        <v>980.15639134999992</v>
      </c>
      <c r="CF23" s="57">
        <v>1030.31538142</v>
      </c>
      <c r="CG23" s="39">
        <v>902.29271971999992</v>
      </c>
      <c r="CH23" s="49">
        <v>892.55028199000003</v>
      </c>
      <c r="CI23" s="57">
        <v>1018.55776967</v>
      </c>
      <c r="CJ23" s="57">
        <v>1032.6430759899999</v>
      </c>
      <c r="CK23" s="39">
        <v>915.44519132999994</v>
      </c>
      <c r="CL23" s="49">
        <v>893.05358971999999</v>
      </c>
      <c r="CM23" s="57">
        <v>1061.7663864799999</v>
      </c>
      <c r="CN23" s="57">
        <v>1084.85057654</v>
      </c>
      <c r="CO23" s="39">
        <v>973.06539538000004</v>
      </c>
      <c r="CP23" s="49">
        <v>973.94185982999988</v>
      </c>
      <c r="CQ23" s="57">
        <v>1119.2875400800001</v>
      </c>
      <c r="CR23" s="57">
        <v>1108.0896544500001</v>
      </c>
      <c r="CS23" s="39">
        <v>976.74752594999995</v>
      </c>
      <c r="CT23" s="49">
        <v>940.56819644999996</v>
      </c>
      <c r="CU23" s="57">
        <v>1148.4117327500001</v>
      </c>
      <c r="CV23" s="57">
        <v>1156.73440673</v>
      </c>
      <c r="CW23" s="39">
        <v>1036.1571562199999</v>
      </c>
      <c r="CX23" s="49">
        <v>1044.9793051699999</v>
      </c>
      <c r="CY23" s="57">
        <v>1225.8893660900001</v>
      </c>
      <c r="CZ23" s="57">
        <v>1232.1895905900001</v>
      </c>
      <c r="DA23" s="39">
        <v>1097.97101744</v>
      </c>
      <c r="DB23" s="49">
        <v>1121.8517585700001</v>
      </c>
      <c r="DC23" s="57">
        <v>1302.3576362200001</v>
      </c>
      <c r="DD23" s="57">
        <v>1338.5546348100002</v>
      </c>
      <c r="DE23" s="39">
        <v>1205.5553861799999</v>
      </c>
      <c r="DF23" s="49">
        <v>1209.8150470999999</v>
      </c>
      <c r="DG23" s="57">
        <v>1355.36375707</v>
      </c>
      <c r="DH23" s="57">
        <v>1378.31649943</v>
      </c>
      <c r="DI23" s="69">
        <v>1254.0876916100001</v>
      </c>
      <c r="DJ23" s="49">
        <v>1260.2854994699999</v>
      </c>
      <c r="DK23" s="57">
        <v>1326.06256977</v>
      </c>
      <c r="DL23" s="57">
        <v>1324.2589619300002</v>
      </c>
      <c r="DM23" s="39">
        <v>1282.9635884700001</v>
      </c>
      <c r="DN23" s="49">
        <v>1293.5745099599999</v>
      </c>
      <c r="DO23" s="57">
        <v>1375.59116193</v>
      </c>
      <c r="DP23" s="57">
        <v>1384.0453322600001</v>
      </c>
      <c r="DQ23" s="39">
        <v>1309.33926447</v>
      </c>
    </row>
    <row r="24" spans="1:121" x14ac:dyDescent="0.2">
      <c r="A24" s="6" t="s">
        <v>3</v>
      </c>
      <c r="B24" s="50">
        <v>372.62826364</v>
      </c>
      <c r="C24" s="58">
        <v>351.87012169000002</v>
      </c>
      <c r="D24" s="58">
        <v>362.87781729</v>
      </c>
      <c r="E24" s="37">
        <v>357.03451820999999</v>
      </c>
      <c r="F24" s="50">
        <v>359.72610748</v>
      </c>
      <c r="G24" s="58">
        <v>325.89879352000003</v>
      </c>
      <c r="H24" s="58">
        <v>324.74289669000001</v>
      </c>
      <c r="I24" s="37">
        <v>336.77070044999999</v>
      </c>
      <c r="J24" s="50">
        <v>336.61807496</v>
      </c>
      <c r="K24" s="58">
        <v>325.34596470000002</v>
      </c>
      <c r="L24" s="58">
        <v>333.77937314000002</v>
      </c>
      <c r="M24" s="37">
        <v>329.04955422</v>
      </c>
      <c r="N24" s="50">
        <v>339.03502300999997</v>
      </c>
      <c r="O24" s="58">
        <v>326.78507115999997</v>
      </c>
      <c r="P24" s="58">
        <v>332.51958603999998</v>
      </c>
      <c r="Q24" s="37">
        <v>328.87007124000002</v>
      </c>
      <c r="R24" s="50">
        <v>341.80305052</v>
      </c>
      <c r="S24" s="58">
        <v>328.91397835999999</v>
      </c>
      <c r="T24" s="58">
        <v>327.12098120000002</v>
      </c>
      <c r="U24" s="37">
        <v>253.56330360000001</v>
      </c>
      <c r="V24" s="50">
        <v>259.28423963</v>
      </c>
      <c r="W24" s="58">
        <v>246.00336167</v>
      </c>
      <c r="X24" s="58">
        <v>256.20802355000001</v>
      </c>
      <c r="Y24" s="37">
        <v>260.94965275999999</v>
      </c>
      <c r="Z24" s="50">
        <v>265.58594166</v>
      </c>
      <c r="AA24" s="58">
        <v>256.98312177999998</v>
      </c>
      <c r="AB24" s="58">
        <v>244.12403766</v>
      </c>
      <c r="AC24" s="37">
        <v>252.79977471999999</v>
      </c>
      <c r="AD24" s="50">
        <v>268.00916919000002</v>
      </c>
      <c r="AE24" s="58">
        <v>246.01161278999999</v>
      </c>
      <c r="AF24" s="58">
        <v>250.50864745999999</v>
      </c>
      <c r="AG24" s="37">
        <v>240.14327373</v>
      </c>
      <c r="AH24" s="50">
        <v>252.47142522999999</v>
      </c>
      <c r="AI24" s="58">
        <v>263.59022328999998</v>
      </c>
      <c r="AJ24" s="58">
        <v>263.57886919999999</v>
      </c>
      <c r="AK24" s="37">
        <v>239.38066928999999</v>
      </c>
      <c r="AL24" s="50">
        <v>259.50874620000002</v>
      </c>
      <c r="AM24" s="58">
        <v>263.90997039000001</v>
      </c>
      <c r="AN24" s="58">
        <v>257.53331659000003</v>
      </c>
      <c r="AO24" s="37">
        <v>235.12344716000001</v>
      </c>
      <c r="AP24" s="50">
        <v>247.77705917</v>
      </c>
      <c r="AQ24" s="58">
        <v>242.67882653999999</v>
      </c>
      <c r="AR24" s="58">
        <v>251.29739534999999</v>
      </c>
      <c r="AS24" s="37">
        <v>235.25685619000001</v>
      </c>
      <c r="AT24" s="50">
        <v>252.57543562999999</v>
      </c>
      <c r="AU24" s="58">
        <v>257.02180634000001</v>
      </c>
      <c r="AV24" s="58">
        <v>257.54592678</v>
      </c>
      <c r="AW24" s="37">
        <v>242.50539602000001</v>
      </c>
      <c r="AX24" s="50">
        <v>272.09952972999997</v>
      </c>
      <c r="AY24" s="58">
        <v>267.59711463999997</v>
      </c>
      <c r="AZ24" s="58">
        <v>267.98876030000002</v>
      </c>
      <c r="BA24" s="37">
        <v>244.82797432000001</v>
      </c>
      <c r="BB24" s="50">
        <v>250.30230434000001</v>
      </c>
      <c r="BC24" s="58">
        <v>264.46966024</v>
      </c>
      <c r="BD24" s="58">
        <v>264.54513305</v>
      </c>
      <c r="BE24" s="37">
        <v>255.44870469</v>
      </c>
      <c r="BF24" s="50">
        <v>275.30313083999999</v>
      </c>
      <c r="BG24" s="58">
        <v>294.18175983999998</v>
      </c>
      <c r="BH24" s="58">
        <v>296.79951063999999</v>
      </c>
      <c r="BI24" s="37">
        <v>266.04310494999999</v>
      </c>
      <c r="BJ24" s="50">
        <v>282.98748291999999</v>
      </c>
      <c r="BK24" s="58">
        <v>299.98751057999999</v>
      </c>
      <c r="BL24" s="58">
        <v>312.83970718</v>
      </c>
      <c r="BM24" s="37">
        <v>285.42497975999999</v>
      </c>
      <c r="BN24" s="50">
        <v>326.69218454000003</v>
      </c>
      <c r="BO24" s="58">
        <v>356.56798867999998</v>
      </c>
      <c r="BP24" s="58">
        <v>376.57035707</v>
      </c>
      <c r="BQ24" s="37">
        <v>351.16006865000003</v>
      </c>
      <c r="BR24" s="50">
        <v>364.29521333000002</v>
      </c>
      <c r="BS24" s="58">
        <v>388.07185153</v>
      </c>
      <c r="BT24" s="58">
        <v>390.75655375000002</v>
      </c>
      <c r="BU24" s="37">
        <v>367.35777647999998</v>
      </c>
      <c r="BV24" s="50">
        <v>363.32420400000001</v>
      </c>
      <c r="BW24" s="58">
        <v>391.67656813000002</v>
      </c>
      <c r="BX24" s="58">
        <v>387.73377325000001</v>
      </c>
      <c r="BY24" s="37">
        <v>383.27025947999999</v>
      </c>
      <c r="BZ24" s="50">
        <v>365.54969792000003</v>
      </c>
      <c r="CA24" s="58">
        <v>390.93606992999997</v>
      </c>
      <c r="CB24" s="58">
        <v>407.28238211000001</v>
      </c>
      <c r="CC24" s="37">
        <v>385.60578134000002</v>
      </c>
      <c r="CD24" s="50">
        <v>386.21042957999998</v>
      </c>
      <c r="CE24" s="58">
        <v>409.82697328</v>
      </c>
      <c r="CF24" s="58">
        <v>428.51451694000002</v>
      </c>
      <c r="CG24" s="37">
        <v>416.62886841</v>
      </c>
      <c r="CH24" s="50">
        <v>411.82263148999999</v>
      </c>
      <c r="CI24" s="58">
        <v>435.33217776999999</v>
      </c>
      <c r="CJ24" s="58">
        <v>435.19723630999999</v>
      </c>
      <c r="CK24" s="37">
        <v>406.76610319999998</v>
      </c>
      <c r="CL24" s="50">
        <v>397.58371096000002</v>
      </c>
      <c r="CM24" s="58">
        <v>437.82913402999998</v>
      </c>
      <c r="CN24" s="58">
        <v>443.28997336999998</v>
      </c>
      <c r="CO24" s="37">
        <v>428.56544016999999</v>
      </c>
      <c r="CP24" s="50">
        <v>435.74630203999999</v>
      </c>
      <c r="CQ24" s="58">
        <v>453.61495692</v>
      </c>
      <c r="CR24" s="58">
        <v>444.35160360999998</v>
      </c>
      <c r="CS24" s="37">
        <v>420.37571624999998</v>
      </c>
      <c r="CT24" s="50">
        <v>413.67863942999998</v>
      </c>
      <c r="CU24" s="58">
        <v>463.12444154999997</v>
      </c>
      <c r="CV24" s="58">
        <v>451.40361199</v>
      </c>
      <c r="CW24" s="37">
        <v>426.98272861999999</v>
      </c>
      <c r="CX24" s="50">
        <v>443.19876033000003</v>
      </c>
      <c r="CY24" s="58">
        <v>474.19702984999998</v>
      </c>
      <c r="CZ24" s="58">
        <v>467.70781018000002</v>
      </c>
      <c r="DA24" s="37">
        <v>427.60898832999999</v>
      </c>
      <c r="DB24" s="50">
        <v>447.48893199999998</v>
      </c>
      <c r="DC24" s="58">
        <v>482.68868014999998</v>
      </c>
      <c r="DD24" s="58">
        <v>501.49709376999999</v>
      </c>
      <c r="DE24" s="37">
        <v>490.88049255999999</v>
      </c>
      <c r="DF24" s="50">
        <v>496.09208358000001</v>
      </c>
      <c r="DG24" s="58">
        <v>515.39425504999997</v>
      </c>
      <c r="DH24" s="58">
        <v>529.65740341000003</v>
      </c>
      <c r="DI24" s="70">
        <v>520.49168247</v>
      </c>
      <c r="DJ24" s="50">
        <v>498.19665308999998</v>
      </c>
      <c r="DK24" s="58">
        <v>508.21126095</v>
      </c>
      <c r="DL24" s="58">
        <v>499.36150693000002</v>
      </c>
      <c r="DM24" s="37">
        <v>513.61709412000005</v>
      </c>
      <c r="DN24" s="50">
        <v>511.14906747999999</v>
      </c>
      <c r="DO24" s="58">
        <v>525.93990993</v>
      </c>
      <c r="DP24" s="58">
        <v>522.41670260000001</v>
      </c>
      <c r="DQ24" s="37">
        <v>517.32767111999999</v>
      </c>
    </row>
    <row r="25" spans="1:121" x14ac:dyDescent="0.2">
      <c r="A25" s="6" t="s">
        <v>4</v>
      </c>
      <c r="B25" s="50">
        <v>471.29782089000003</v>
      </c>
      <c r="C25" s="58">
        <v>462.48393356000003</v>
      </c>
      <c r="D25" s="58">
        <v>472.71785978999998</v>
      </c>
      <c r="E25" s="37">
        <v>424.66611806999998</v>
      </c>
      <c r="F25" s="50">
        <v>417.17347138999997</v>
      </c>
      <c r="G25" s="58">
        <v>415.67781145999999</v>
      </c>
      <c r="H25" s="58">
        <v>414.82315289000002</v>
      </c>
      <c r="I25" s="37">
        <v>368.90976612999998</v>
      </c>
      <c r="J25" s="50">
        <v>372.56407457</v>
      </c>
      <c r="K25" s="58">
        <v>390.41230882999997</v>
      </c>
      <c r="L25" s="58">
        <v>393.25974809000002</v>
      </c>
      <c r="M25" s="37">
        <v>360.33294770999998</v>
      </c>
      <c r="N25" s="50">
        <v>386.65913353000002</v>
      </c>
      <c r="O25" s="58">
        <v>414.59041357000001</v>
      </c>
      <c r="P25" s="58">
        <v>415.40143682000001</v>
      </c>
      <c r="Q25" s="37">
        <v>378.04662916000001</v>
      </c>
      <c r="R25" s="50">
        <v>406.79669851</v>
      </c>
      <c r="S25" s="58">
        <v>454.06683394999999</v>
      </c>
      <c r="T25" s="58">
        <v>444.40629862999998</v>
      </c>
      <c r="U25" s="37">
        <v>402.04025240999999</v>
      </c>
      <c r="V25" s="50">
        <v>419.66659608999998</v>
      </c>
      <c r="W25" s="58">
        <v>470.01451273999999</v>
      </c>
      <c r="X25" s="58">
        <v>482.50689661000001</v>
      </c>
      <c r="Y25" s="37">
        <v>448.08353559</v>
      </c>
      <c r="Z25" s="50">
        <v>449.40060260000001</v>
      </c>
      <c r="AA25" s="58">
        <v>474.07600339999999</v>
      </c>
      <c r="AB25" s="58">
        <v>488.63002395000001</v>
      </c>
      <c r="AC25" s="37">
        <v>410.76824592000003</v>
      </c>
      <c r="AD25" s="50">
        <v>419.98077268999998</v>
      </c>
      <c r="AE25" s="58">
        <v>442.44030069000002</v>
      </c>
      <c r="AF25" s="58">
        <v>436.48649732000001</v>
      </c>
      <c r="AG25" s="37">
        <v>341.29513380999998</v>
      </c>
      <c r="AH25" s="50">
        <v>372.66938220999998</v>
      </c>
      <c r="AI25" s="58">
        <v>417.44594352000001</v>
      </c>
      <c r="AJ25" s="58">
        <v>404.34144273999999</v>
      </c>
      <c r="AK25" s="37">
        <v>290.57037104</v>
      </c>
      <c r="AL25" s="50">
        <v>338.57236724000001</v>
      </c>
      <c r="AM25" s="58">
        <v>378.47801647</v>
      </c>
      <c r="AN25" s="58">
        <v>369.25693100000001</v>
      </c>
      <c r="AO25" s="37">
        <v>291.81246797</v>
      </c>
      <c r="AP25" s="50">
        <v>335.05045558</v>
      </c>
      <c r="AQ25" s="58">
        <v>386.21359346000003</v>
      </c>
      <c r="AR25" s="58">
        <v>394.39780278000001</v>
      </c>
      <c r="AS25" s="37">
        <v>332.18457869999997</v>
      </c>
      <c r="AT25" s="50">
        <v>370.03354424999998</v>
      </c>
      <c r="AU25" s="58">
        <v>414.4485626</v>
      </c>
      <c r="AV25" s="58">
        <v>419.59688537</v>
      </c>
      <c r="AW25" s="37">
        <v>324.08738011000003</v>
      </c>
      <c r="AX25" s="50">
        <v>362.2363143</v>
      </c>
      <c r="AY25" s="58">
        <v>393.68993533000003</v>
      </c>
      <c r="AZ25" s="58">
        <v>374.66122201000002</v>
      </c>
      <c r="BA25" s="37">
        <v>304.67746306999999</v>
      </c>
      <c r="BB25" s="50">
        <v>359.87850273999999</v>
      </c>
      <c r="BC25" s="58">
        <v>400.46382990000001</v>
      </c>
      <c r="BD25" s="58">
        <v>408.00820307999999</v>
      </c>
      <c r="BE25" s="37">
        <v>346.77114058000001</v>
      </c>
      <c r="BF25" s="50">
        <v>384.3106128</v>
      </c>
      <c r="BG25" s="58">
        <v>431.19620633</v>
      </c>
      <c r="BH25" s="58">
        <v>441.18290504999999</v>
      </c>
      <c r="BI25" s="37">
        <v>364.68145095</v>
      </c>
      <c r="BJ25" s="50">
        <v>384.45558153000002</v>
      </c>
      <c r="BK25" s="58">
        <v>462.99270245999998</v>
      </c>
      <c r="BL25" s="58">
        <v>477.42032331000001</v>
      </c>
      <c r="BM25" s="37">
        <v>352.79477675999999</v>
      </c>
      <c r="BN25" s="50">
        <v>398.38436908</v>
      </c>
      <c r="BO25" s="58">
        <v>497.27998113000001</v>
      </c>
      <c r="BP25" s="58">
        <v>506.71107119999999</v>
      </c>
      <c r="BQ25" s="37">
        <v>375</v>
      </c>
      <c r="BR25" s="50">
        <v>394.25552970000001</v>
      </c>
      <c r="BS25" s="58">
        <v>520.61092910000002</v>
      </c>
      <c r="BT25" s="58">
        <v>518.01192107999998</v>
      </c>
      <c r="BU25" s="37">
        <v>389.50651927000001</v>
      </c>
      <c r="BV25" s="50">
        <v>415.55133198999999</v>
      </c>
      <c r="BW25" s="58">
        <v>528.82000235999999</v>
      </c>
      <c r="BX25" s="58">
        <v>528.37539319999996</v>
      </c>
      <c r="BY25" s="37">
        <v>438.69871246000002</v>
      </c>
      <c r="BZ25" s="50">
        <v>421.12509599999998</v>
      </c>
      <c r="CA25" s="58">
        <v>537.29201981000006</v>
      </c>
      <c r="CB25" s="58">
        <v>570.86027014000001</v>
      </c>
      <c r="CC25" s="37">
        <v>470.25734384999998</v>
      </c>
      <c r="CD25" s="50">
        <v>458.97322887000001</v>
      </c>
      <c r="CE25" s="58">
        <v>570.32941806999997</v>
      </c>
      <c r="CF25" s="58">
        <v>601.80086447999997</v>
      </c>
      <c r="CG25" s="37">
        <v>485.66385130999998</v>
      </c>
      <c r="CH25" s="50">
        <v>480.72765049999998</v>
      </c>
      <c r="CI25" s="58">
        <v>583.22559190000004</v>
      </c>
      <c r="CJ25" s="58">
        <v>597.44583967999995</v>
      </c>
      <c r="CK25" s="37">
        <v>508.67908813000003</v>
      </c>
      <c r="CL25" s="50">
        <v>495.46987875999997</v>
      </c>
      <c r="CM25" s="58">
        <v>623.93725244999996</v>
      </c>
      <c r="CN25" s="58">
        <v>641.56060317000004</v>
      </c>
      <c r="CO25" s="37">
        <v>544.49995521000005</v>
      </c>
      <c r="CP25" s="50">
        <v>538.19555778999995</v>
      </c>
      <c r="CQ25" s="58">
        <v>665.67258316000004</v>
      </c>
      <c r="CR25" s="58">
        <v>663.73805084000003</v>
      </c>
      <c r="CS25" s="37">
        <v>556.37180969999997</v>
      </c>
      <c r="CT25" s="50">
        <v>526.88955701999998</v>
      </c>
      <c r="CU25" s="58">
        <v>685.28729120000003</v>
      </c>
      <c r="CV25" s="58">
        <v>705.33079473999999</v>
      </c>
      <c r="CW25" s="37">
        <v>609.17442759999994</v>
      </c>
      <c r="CX25" s="50">
        <v>601.78054483999995</v>
      </c>
      <c r="CY25" s="58">
        <v>751.69233624000003</v>
      </c>
      <c r="CZ25" s="58">
        <v>764.48178041000006</v>
      </c>
      <c r="DA25" s="37">
        <v>670.36202910999998</v>
      </c>
      <c r="DB25" s="50">
        <v>674.36282657000004</v>
      </c>
      <c r="DC25" s="58">
        <v>819.66895607000004</v>
      </c>
      <c r="DD25" s="58">
        <v>837.05754104000005</v>
      </c>
      <c r="DE25" s="37">
        <v>714.67489362000003</v>
      </c>
      <c r="DF25" s="50">
        <v>713.72296352000001</v>
      </c>
      <c r="DG25" s="58">
        <v>839.96950202000005</v>
      </c>
      <c r="DH25" s="58">
        <v>848.65909601999999</v>
      </c>
      <c r="DI25" s="70">
        <v>733.59600913999998</v>
      </c>
      <c r="DJ25" s="50">
        <v>762.08884637999995</v>
      </c>
      <c r="DK25" s="58">
        <v>817.85130881999999</v>
      </c>
      <c r="DL25" s="58">
        <v>824.89745500000004</v>
      </c>
      <c r="DM25" s="37">
        <v>769.34649434999994</v>
      </c>
      <c r="DN25" s="50">
        <v>782.42544248000002</v>
      </c>
      <c r="DO25" s="58">
        <v>849.651252</v>
      </c>
      <c r="DP25" s="58">
        <v>861.62862966</v>
      </c>
      <c r="DQ25" s="37">
        <v>792.01159335</v>
      </c>
    </row>
    <row r="26" spans="1:121" x14ac:dyDescent="0.2">
      <c r="A26" s="5" t="str">
        <f>VLOOKUP("&lt;Zeilentitel_4&gt;",Uebersetzungen!$B$3:$E$98,Uebersetzungen!$B$2+1,FALSE)</f>
        <v>Region Engiadina Bassa/Val Müstair</v>
      </c>
      <c r="B26" s="49">
        <v>998.67639380599985</v>
      </c>
      <c r="C26" s="57">
        <v>916.53426911099996</v>
      </c>
      <c r="D26" s="57">
        <v>918.15490455600002</v>
      </c>
      <c r="E26" s="39">
        <v>900.38764482099998</v>
      </c>
      <c r="F26" s="49">
        <v>891.0945218039999</v>
      </c>
      <c r="G26" s="57">
        <v>889.11415452099993</v>
      </c>
      <c r="H26" s="57">
        <v>870.30748774299991</v>
      </c>
      <c r="I26" s="39">
        <v>812.60755908200008</v>
      </c>
      <c r="J26" s="49">
        <v>784.31742095100003</v>
      </c>
      <c r="K26" s="57">
        <v>793.63264666999999</v>
      </c>
      <c r="L26" s="57">
        <v>819.95993983699987</v>
      </c>
      <c r="M26" s="39">
        <v>803.28930500500007</v>
      </c>
      <c r="N26" s="49">
        <v>804.0845971839999</v>
      </c>
      <c r="O26" s="57">
        <v>793.20671766400005</v>
      </c>
      <c r="P26" s="57">
        <v>802.98349823299998</v>
      </c>
      <c r="Q26" s="39">
        <v>856.73887726700002</v>
      </c>
      <c r="R26" s="49">
        <v>836.95179318400005</v>
      </c>
      <c r="S26" s="57">
        <v>829.42937544500001</v>
      </c>
      <c r="T26" s="57">
        <v>826.39919625999994</v>
      </c>
      <c r="U26" s="39">
        <v>877.50485848699998</v>
      </c>
      <c r="V26" s="49">
        <v>834.88438549099988</v>
      </c>
      <c r="W26" s="57">
        <v>844.19493033999993</v>
      </c>
      <c r="X26" s="57">
        <v>856.36752074099991</v>
      </c>
      <c r="Y26" s="39">
        <v>911.21377797699995</v>
      </c>
      <c r="Z26" s="49">
        <v>875.26883982899994</v>
      </c>
      <c r="AA26" s="57">
        <v>828.81668291200003</v>
      </c>
      <c r="AB26" s="57">
        <v>842.78588813800002</v>
      </c>
      <c r="AC26" s="39">
        <v>832.48112911399994</v>
      </c>
      <c r="AD26" s="49">
        <v>768.87461013799998</v>
      </c>
      <c r="AE26" s="57">
        <v>787.17693817099996</v>
      </c>
      <c r="AF26" s="57">
        <v>812.31443746600007</v>
      </c>
      <c r="AG26" s="39">
        <v>754.84585424499994</v>
      </c>
      <c r="AH26" s="49">
        <v>793.39887610300002</v>
      </c>
      <c r="AI26" s="57">
        <v>783.51388196699997</v>
      </c>
      <c r="AJ26" s="57">
        <v>770.34399338699995</v>
      </c>
      <c r="AK26" s="39">
        <v>665.31700958780004</v>
      </c>
      <c r="AL26" s="49">
        <v>667.82570440099994</v>
      </c>
      <c r="AM26" s="57">
        <v>713.56851175000008</v>
      </c>
      <c r="AN26" s="57">
        <v>701.61085301700007</v>
      </c>
      <c r="AO26" s="39">
        <v>638.43426906569994</v>
      </c>
      <c r="AP26" s="49">
        <v>652.24746819300003</v>
      </c>
      <c r="AQ26" s="57">
        <v>699.54500819899999</v>
      </c>
      <c r="AR26" s="57">
        <v>708.72954247100006</v>
      </c>
      <c r="AS26" s="39">
        <v>668.68509148539999</v>
      </c>
      <c r="AT26" s="49">
        <v>709.08186353999997</v>
      </c>
      <c r="AU26" s="57">
        <v>754.30291775600006</v>
      </c>
      <c r="AV26" s="57">
        <v>769.28073428900007</v>
      </c>
      <c r="AW26" s="39">
        <v>712.52084852180008</v>
      </c>
      <c r="AX26" s="49">
        <v>754.76427146599997</v>
      </c>
      <c r="AY26" s="57">
        <v>815.37174005199995</v>
      </c>
      <c r="AZ26" s="57">
        <v>809.422753586</v>
      </c>
      <c r="BA26" s="39">
        <v>769.32067829100004</v>
      </c>
      <c r="BB26" s="49">
        <v>789.31818495300001</v>
      </c>
      <c r="BC26" s="57">
        <v>844.94576496799993</v>
      </c>
      <c r="BD26" s="57">
        <v>851.38209783100001</v>
      </c>
      <c r="BE26" s="39">
        <v>819.50571591899995</v>
      </c>
      <c r="BF26" s="49">
        <v>855.84793772600005</v>
      </c>
      <c r="BG26" s="57">
        <v>887.82738798600008</v>
      </c>
      <c r="BH26" s="57">
        <v>892.97421230500004</v>
      </c>
      <c r="BI26" s="39">
        <v>865.05100452299985</v>
      </c>
      <c r="BJ26" s="49">
        <v>909.64501907099998</v>
      </c>
      <c r="BK26" s="57">
        <v>1045.5230166200001</v>
      </c>
      <c r="BL26" s="57">
        <v>1045.8047522429999</v>
      </c>
      <c r="BM26" s="39">
        <v>911.01232256000003</v>
      </c>
      <c r="BN26" s="49">
        <v>926.47590463999995</v>
      </c>
      <c r="BO26" s="57">
        <v>1101.6307520600001</v>
      </c>
      <c r="BP26" s="57">
        <v>1136.33882096</v>
      </c>
      <c r="BQ26" s="39">
        <v>985.63183621000007</v>
      </c>
      <c r="BR26" s="49">
        <v>960.08668007100005</v>
      </c>
      <c r="BS26" s="57">
        <v>1154.68365733</v>
      </c>
      <c r="BT26" s="57">
        <v>1155.1994389000001</v>
      </c>
      <c r="BU26" s="39">
        <v>1031.9810518929999</v>
      </c>
      <c r="BV26" s="49">
        <v>1032.890715513</v>
      </c>
      <c r="BW26" s="57">
        <v>1186.956615284</v>
      </c>
      <c r="BX26" s="57">
        <v>1223.37065205</v>
      </c>
      <c r="BY26" s="39">
        <v>1113.8749782689999</v>
      </c>
      <c r="BZ26" s="49">
        <v>1065.0788768279999</v>
      </c>
      <c r="CA26" s="57">
        <v>1203.555013464</v>
      </c>
      <c r="CB26" s="57">
        <v>1236.5934853449999</v>
      </c>
      <c r="CC26" s="39">
        <v>1148.1379787349999</v>
      </c>
      <c r="CD26" s="49">
        <v>1101.017742082</v>
      </c>
      <c r="CE26" s="57">
        <v>1241.72345692</v>
      </c>
      <c r="CF26" s="57">
        <v>1256.22812146</v>
      </c>
      <c r="CG26" s="39">
        <v>1190.721208872</v>
      </c>
      <c r="CH26" s="49">
        <v>1169.9790608320002</v>
      </c>
      <c r="CI26" s="57">
        <v>1280.29723541</v>
      </c>
      <c r="CJ26" s="57">
        <v>1319.8175184900001</v>
      </c>
      <c r="CK26" s="39">
        <v>1231.3566617619999</v>
      </c>
      <c r="CL26" s="49">
        <v>1186.1893720810001</v>
      </c>
      <c r="CM26" s="57">
        <v>1296.33797254</v>
      </c>
      <c r="CN26" s="57">
        <v>1327.0867770300001</v>
      </c>
      <c r="CO26" s="39">
        <v>1244.7248176119999</v>
      </c>
      <c r="CP26" s="49">
        <v>1227.4316715780001</v>
      </c>
      <c r="CQ26" s="57">
        <v>1342.23504862</v>
      </c>
      <c r="CR26" s="57">
        <v>1379.5392958900002</v>
      </c>
      <c r="CS26" s="39">
        <v>1294.92136912</v>
      </c>
      <c r="CT26" s="49">
        <v>1271.6936589699999</v>
      </c>
      <c r="CU26" s="57">
        <v>1388.64906621</v>
      </c>
      <c r="CV26" s="57">
        <v>1435.26765243</v>
      </c>
      <c r="CW26" s="39">
        <v>1322.4375278900002</v>
      </c>
      <c r="CX26" s="49">
        <v>1333.93503207</v>
      </c>
      <c r="CY26" s="57">
        <v>1509.9760023599999</v>
      </c>
      <c r="CZ26" s="57">
        <v>1535.12976766</v>
      </c>
      <c r="DA26" s="39">
        <v>1468.489692637</v>
      </c>
      <c r="DB26" s="49">
        <v>1444.123720781</v>
      </c>
      <c r="DC26" s="57">
        <v>1578.2925616299999</v>
      </c>
      <c r="DD26" s="57">
        <v>1618.6051859300001</v>
      </c>
      <c r="DE26" s="39">
        <v>1544.6878238899999</v>
      </c>
      <c r="DF26" s="49">
        <v>1534.758217696</v>
      </c>
      <c r="DG26" s="57">
        <v>1645.6796452599999</v>
      </c>
      <c r="DH26" s="57">
        <v>1674.1329845799996</v>
      </c>
      <c r="DI26" s="69">
        <v>1616.2833199699999</v>
      </c>
      <c r="DJ26" s="49">
        <v>1599.22853418</v>
      </c>
      <c r="DK26" s="57">
        <v>1629.3978181699999</v>
      </c>
      <c r="DL26" s="57">
        <v>1610.85562974</v>
      </c>
      <c r="DM26" s="39">
        <v>1598.7208223090001</v>
      </c>
      <c r="DN26" s="49">
        <v>1575.9943134360001</v>
      </c>
      <c r="DO26" s="57">
        <v>1611.7334971600001</v>
      </c>
      <c r="DP26" s="57">
        <v>1620.2197072499998</v>
      </c>
      <c r="DQ26" s="39">
        <v>1553.9192713800001</v>
      </c>
    </row>
    <row r="27" spans="1:121" x14ac:dyDescent="0.2">
      <c r="A27" s="6" t="s">
        <v>37</v>
      </c>
      <c r="B27" s="50">
        <v>27.368839086000001</v>
      </c>
      <c r="C27" s="58">
        <v>35.919513950999999</v>
      </c>
      <c r="D27" s="58">
        <v>36.858090275999999</v>
      </c>
      <c r="E27" s="37">
        <v>16.975575237000001</v>
      </c>
      <c r="F27" s="50">
        <v>26.473803161999999</v>
      </c>
      <c r="G27" s="58">
        <v>31.176200371</v>
      </c>
      <c r="H27" s="58">
        <v>33.041894663000001</v>
      </c>
      <c r="I27" s="37">
        <v>13.231827337</v>
      </c>
      <c r="J27" s="50">
        <v>18.954932776</v>
      </c>
      <c r="K27" s="58">
        <v>26.442841349999998</v>
      </c>
      <c r="L27" s="58">
        <v>27.391234406999999</v>
      </c>
      <c r="M27" s="37">
        <v>28.306940036</v>
      </c>
      <c r="N27" s="50">
        <v>24.462377625999999</v>
      </c>
      <c r="O27" s="58">
        <v>26.280927775999999</v>
      </c>
      <c r="P27" s="58">
        <v>26.319894653999999</v>
      </c>
      <c r="Q27" s="37">
        <v>18.833288665000001</v>
      </c>
      <c r="R27" s="50">
        <v>18.828451179000002</v>
      </c>
      <c r="S27" s="58">
        <v>27.246575150000002</v>
      </c>
      <c r="T27" s="58">
        <v>29.018821515999999</v>
      </c>
      <c r="U27" s="37">
        <v>21.601325405000001</v>
      </c>
      <c r="V27" s="50">
        <v>27.296823837000002</v>
      </c>
      <c r="W27" s="58">
        <v>33.894859287000003</v>
      </c>
      <c r="X27" s="58">
        <v>31.032585885</v>
      </c>
      <c r="Y27" s="37">
        <v>30.066736425999999</v>
      </c>
      <c r="Z27" s="50">
        <v>28.202581383999998</v>
      </c>
      <c r="AA27" s="58">
        <v>32.817297066000002</v>
      </c>
      <c r="AB27" s="58">
        <v>33.528026754999999</v>
      </c>
      <c r="AC27" s="37">
        <v>25.253455099</v>
      </c>
      <c r="AD27" s="50">
        <v>24.434995505</v>
      </c>
      <c r="AE27" s="58">
        <v>33.550569046</v>
      </c>
      <c r="AF27" s="58">
        <v>31.530598734000002</v>
      </c>
      <c r="AG27" s="37">
        <v>14.136532624999999</v>
      </c>
      <c r="AH27" s="50">
        <v>13.140441300000001</v>
      </c>
      <c r="AI27" s="58">
        <v>31.977984633999998</v>
      </c>
      <c r="AJ27" s="58">
        <v>31.313440311000001</v>
      </c>
      <c r="AK27" s="37">
        <v>9.7413516348000009</v>
      </c>
      <c r="AL27" s="50">
        <v>12.196746746000001</v>
      </c>
      <c r="AM27" s="58">
        <v>18.367975051999998</v>
      </c>
      <c r="AN27" s="58">
        <v>16.873498793</v>
      </c>
      <c r="AO27" s="37">
        <v>7.6524962697000003</v>
      </c>
      <c r="AP27" s="50">
        <v>10.609376284</v>
      </c>
      <c r="AQ27" s="58">
        <v>21.68327073</v>
      </c>
      <c r="AR27" s="58">
        <v>23.737930414000001</v>
      </c>
      <c r="AS27" s="37">
        <v>8.8711188223999997</v>
      </c>
      <c r="AT27" s="50">
        <v>13.104696697</v>
      </c>
      <c r="AU27" s="58">
        <v>24.366792896</v>
      </c>
      <c r="AV27" s="58">
        <v>25.490403987000001</v>
      </c>
      <c r="AW27" s="37">
        <v>9.6481401247999994</v>
      </c>
      <c r="AX27" s="50">
        <v>14.150206173999999</v>
      </c>
      <c r="AY27" s="58">
        <v>39.751840328</v>
      </c>
      <c r="AZ27" s="58">
        <v>39.463029257999999</v>
      </c>
      <c r="BA27" s="37">
        <v>19.758822977000001</v>
      </c>
      <c r="BB27" s="50">
        <v>18.879568676000002</v>
      </c>
      <c r="BC27" s="58">
        <v>47.785287367999999</v>
      </c>
      <c r="BD27" s="58">
        <v>47.953317933000001</v>
      </c>
      <c r="BE27" s="37">
        <v>19.377669778000001</v>
      </c>
      <c r="BF27" s="50">
        <v>25.236721067000001</v>
      </c>
      <c r="BG27" s="58">
        <v>47.593607149999997</v>
      </c>
      <c r="BH27" s="58">
        <v>49.030522779999998</v>
      </c>
      <c r="BI27" s="37">
        <v>28.189613521999998</v>
      </c>
      <c r="BJ27" s="50">
        <v>38</v>
      </c>
      <c r="BK27" s="58">
        <v>87</v>
      </c>
      <c r="BL27" s="58">
        <v>89.856721683000004</v>
      </c>
      <c r="BM27" s="37">
        <v>40.631978095000001</v>
      </c>
      <c r="BN27" s="50">
        <v>44</v>
      </c>
      <c r="BO27" s="58">
        <v>114</v>
      </c>
      <c r="BP27" s="58">
        <v>118</v>
      </c>
      <c r="BQ27" s="37">
        <v>62</v>
      </c>
      <c r="BR27" s="50">
        <v>75</v>
      </c>
      <c r="BS27" s="58">
        <v>148</v>
      </c>
      <c r="BT27" s="58">
        <v>150</v>
      </c>
      <c r="BU27" s="37">
        <v>88</v>
      </c>
      <c r="BV27" s="50">
        <v>86</v>
      </c>
      <c r="BW27" s="58">
        <v>159</v>
      </c>
      <c r="BX27" s="58">
        <v>159</v>
      </c>
      <c r="BY27" s="37">
        <v>103</v>
      </c>
      <c r="BZ27" s="50">
        <v>75</v>
      </c>
      <c r="CA27" s="58">
        <v>152</v>
      </c>
      <c r="CB27" s="58">
        <v>161</v>
      </c>
      <c r="CC27" s="37">
        <v>111</v>
      </c>
      <c r="CD27" s="50">
        <v>84</v>
      </c>
      <c r="CE27" s="58">
        <v>156.84307002</v>
      </c>
      <c r="CF27" s="58">
        <v>157</v>
      </c>
      <c r="CG27" s="37">
        <v>94</v>
      </c>
      <c r="CH27" s="50">
        <v>93</v>
      </c>
      <c r="CI27" s="58">
        <v>165</v>
      </c>
      <c r="CJ27" s="58">
        <v>171.84414982999999</v>
      </c>
      <c r="CK27" s="37">
        <v>110.35753115</v>
      </c>
      <c r="CL27" s="50">
        <v>109</v>
      </c>
      <c r="CM27" s="58">
        <v>170</v>
      </c>
      <c r="CN27" s="58">
        <v>184</v>
      </c>
      <c r="CO27" s="37">
        <v>119</v>
      </c>
      <c r="CP27" s="50">
        <v>112</v>
      </c>
      <c r="CQ27" s="58">
        <v>188.85562472000001</v>
      </c>
      <c r="CR27" s="58">
        <v>196.85876397000001</v>
      </c>
      <c r="CS27" s="37">
        <v>116</v>
      </c>
      <c r="CT27" s="50">
        <v>110</v>
      </c>
      <c r="CU27" s="58">
        <v>189</v>
      </c>
      <c r="CV27" s="58">
        <v>196</v>
      </c>
      <c r="CW27" s="37">
        <v>138</v>
      </c>
      <c r="CX27" s="50">
        <v>119</v>
      </c>
      <c r="CY27" s="58">
        <v>215</v>
      </c>
      <c r="CZ27" s="58">
        <v>212</v>
      </c>
      <c r="DA27" s="37">
        <v>156.54928269999999</v>
      </c>
      <c r="DB27" s="50">
        <v>137.54273205000001</v>
      </c>
      <c r="DC27" s="58">
        <v>230.53880685999999</v>
      </c>
      <c r="DD27" s="58">
        <v>232.52773959000001</v>
      </c>
      <c r="DE27" s="37">
        <v>177.63161223</v>
      </c>
      <c r="DF27" s="50">
        <v>149.83379557000001</v>
      </c>
      <c r="DG27" s="58">
        <v>234.28493311</v>
      </c>
      <c r="DH27" s="58">
        <v>244.20339787</v>
      </c>
      <c r="DI27" s="70">
        <v>174.40521401999999</v>
      </c>
      <c r="DJ27" s="50">
        <v>216.44642390999999</v>
      </c>
      <c r="DK27" s="58">
        <v>254.60508131</v>
      </c>
      <c r="DL27" s="58">
        <v>245.2036377</v>
      </c>
      <c r="DM27" s="37">
        <v>227.69882208000001</v>
      </c>
      <c r="DN27" s="50">
        <v>220.15950072999999</v>
      </c>
      <c r="DO27" s="58">
        <v>240.14843403</v>
      </c>
      <c r="DP27" s="58">
        <v>235.21329578000001</v>
      </c>
      <c r="DQ27" s="37">
        <v>223.40613521</v>
      </c>
    </row>
    <row r="28" spans="1:121" x14ac:dyDescent="0.2">
      <c r="A28" s="6" t="s">
        <v>38</v>
      </c>
      <c r="B28" s="50">
        <v>320.17070971999999</v>
      </c>
      <c r="C28" s="58">
        <v>249.54991082999999</v>
      </c>
      <c r="D28" s="58">
        <v>247.60621158999999</v>
      </c>
      <c r="E28" s="37">
        <v>322.13171225999997</v>
      </c>
      <c r="F28" s="50">
        <v>327.01455228999998</v>
      </c>
      <c r="G28" s="58">
        <v>274.00060771</v>
      </c>
      <c r="H28" s="58">
        <v>267.49613769000001</v>
      </c>
      <c r="I28" s="37">
        <v>309.04114729000003</v>
      </c>
      <c r="J28" s="50">
        <v>304.61875772000002</v>
      </c>
      <c r="K28" s="58">
        <v>234.1454056</v>
      </c>
      <c r="L28" s="58">
        <v>248.48588462000001</v>
      </c>
      <c r="M28" s="37">
        <v>325.40423542000002</v>
      </c>
      <c r="N28" s="50">
        <v>318.35533755</v>
      </c>
      <c r="O28" s="58">
        <v>246.92116363</v>
      </c>
      <c r="P28" s="58">
        <v>258.79627059000001</v>
      </c>
      <c r="Q28" s="37">
        <v>388.17476090999997</v>
      </c>
      <c r="R28" s="50">
        <v>348.60505599999999</v>
      </c>
      <c r="S28" s="58">
        <v>269.48658699999999</v>
      </c>
      <c r="T28" s="58">
        <v>272.36782017000002</v>
      </c>
      <c r="U28" s="37">
        <v>388.98882467999999</v>
      </c>
      <c r="V28" s="50">
        <v>329.37883427999998</v>
      </c>
      <c r="W28" s="58">
        <v>241.15846694999999</v>
      </c>
      <c r="X28" s="58">
        <v>249.10196983</v>
      </c>
      <c r="Y28" s="37">
        <v>365.09509451000002</v>
      </c>
      <c r="Z28" s="50">
        <v>341.30339449000002</v>
      </c>
      <c r="AA28" s="58">
        <v>222.43594295</v>
      </c>
      <c r="AB28" s="58">
        <v>236.80080373999999</v>
      </c>
      <c r="AC28" s="37">
        <v>341.76722152999997</v>
      </c>
      <c r="AD28" s="50">
        <v>342.59901280000003</v>
      </c>
      <c r="AE28" s="58">
        <v>197.50887237000001</v>
      </c>
      <c r="AF28" s="58">
        <v>208.80669961999999</v>
      </c>
      <c r="AG28" s="37">
        <v>326.45111403999999</v>
      </c>
      <c r="AH28" s="50">
        <v>348.95518651999998</v>
      </c>
      <c r="AI28" s="58">
        <v>200.42377597999999</v>
      </c>
      <c r="AJ28" s="58">
        <v>206.37961405999999</v>
      </c>
      <c r="AK28" s="37">
        <v>289.22779938000002</v>
      </c>
      <c r="AL28" s="50">
        <v>280.56986817000001</v>
      </c>
      <c r="AM28" s="58">
        <v>194.36560782999999</v>
      </c>
      <c r="AN28" s="58">
        <v>193.17853761000001</v>
      </c>
      <c r="AO28" s="37">
        <v>275.71056689</v>
      </c>
      <c r="AP28" s="50">
        <v>276.64966708999998</v>
      </c>
      <c r="AQ28" s="58">
        <v>198.85464074999999</v>
      </c>
      <c r="AR28" s="58">
        <v>203.13961918000001</v>
      </c>
      <c r="AS28" s="37">
        <v>277.00332158999998</v>
      </c>
      <c r="AT28" s="50">
        <v>273.43486802000001</v>
      </c>
      <c r="AU28" s="58">
        <v>200.45157940000001</v>
      </c>
      <c r="AV28" s="58">
        <v>207.55750155000001</v>
      </c>
      <c r="AW28" s="37">
        <v>287.40567978000001</v>
      </c>
      <c r="AX28" s="50">
        <v>285.03765120000003</v>
      </c>
      <c r="AY28" s="58">
        <v>209.76359339999999</v>
      </c>
      <c r="AZ28" s="58">
        <v>197.89978332000001</v>
      </c>
      <c r="BA28" s="37">
        <v>279.10957423000002</v>
      </c>
      <c r="BB28" s="50">
        <v>272.60089224000001</v>
      </c>
      <c r="BC28" s="58">
        <v>208.03647647</v>
      </c>
      <c r="BD28" s="58">
        <v>198.56645373999999</v>
      </c>
      <c r="BE28" s="37">
        <v>267.02955054</v>
      </c>
      <c r="BF28" s="50">
        <v>262.81413989999999</v>
      </c>
      <c r="BG28" s="58">
        <v>194.47840183</v>
      </c>
      <c r="BH28" s="58">
        <v>191.00693927</v>
      </c>
      <c r="BI28" s="37">
        <v>261.01249647999998</v>
      </c>
      <c r="BJ28" s="50">
        <v>300.36389537999997</v>
      </c>
      <c r="BK28" s="58">
        <v>238.36990890000001</v>
      </c>
      <c r="BL28" s="58">
        <v>235.36934805999999</v>
      </c>
      <c r="BM28" s="37">
        <v>275.71248988000002</v>
      </c>
      <c r="BN28" s="50">
        <v>297</v>
      </c>
      <c r="BO28" s="58">
        <v>236</v>
      </c>
      <c r="BP28" s="58">
        <v>251</v>
      </c>
      <c r="BQ28" s="37">
        <v>291</v>
      </c>
      <c r="BR28" s="50">
        <v>300.38095591000001</v>
      </c>
      <c r="BS28" s="58">
        <v>246.59325957999999</v>
      </c>
      <c r="BT28" s="58">
        <v>246.59589081999999</v>
      </c>
      <c r="BU28" s="37">
        <v>298.95680437999999</v>
      </c>
      <c r="BV28" s="50">
        <v>296.92955744</v>
      </c>
      <c r="BW28" s="58">
        <v>235.56078911</v>
      </c>
      <c r="BX28" s="58">
        <v>253</v>
      </c>
      <c r="BY28" s="37">
        <v>299.73877668</v>
      </c>
      <c r="BZ28" s="50">
        <v>303.2646292</v>
      </c>
      <c r="CA28" s="58">
        <v>235.69306662</v>
      </c>
      <c r="CB28" s="58">
        <v>250.70766881</v>
      </c>
      <c r="CC28" s="37">
        <v>286.78671788999998</v>
      </c>
      <c r="CD28" s="50">
        <v>286.25549511000003</v>
      </c>
      <c r="CE28" s="58">
        <v>234.25669131999999</v>
      </c>
      <c r="CF28" s="58">
        <v>242.85860486000001</v>
      </c>
      <c r="CG28" s="37">
        <v>305.85718057999998</v>
      </c>
      <c r="CH28" s="50">
        <v>302.47920562000002</v>
      </c>
      <c r="CI28" s="58">
        <v>233.31826522</v>
      </c>
      <c r="CJ28" s="58">
        <v>242.31322727</v>
      </c>
      <c r="CK28" s="37">
        <v>288.92831989000001</v>
      </c>
      <c r="CL28" s="50">
        <v>276.91867758000001</v>
      </c>
      <c r="CM28" s="58">
        <v>211.86735877999999</v>
      </c>
      <c r="CN28" s="58">
        <v>222.81271656999999</v>
      </c>
      <c r="CO28" s="37">
        <v>279.15531164999999</v>
      </c>
      <c r="CP28" s="50">
        <v>280.7977199</v>
      </c>
      <c r="CQ28" s="58">
        <v>227.77532507000001</v>
      </c>
      <c r="CR28" s="58">
        <v>246.76262403999999</v>
      </c>
      <c r="CS28" s="37">
        <v>301.76854765000002</v>
      </c>
      <c r="CT28" s="50">
        <v>300.71613808000001</v>
      </c>
      <c r="CU28" s="58">
        <v>225.10045270000001</v>
      </c>
      <c r="CV28" s="58">
        <v>243.10013352000001</v>
      </c>
      <c r="CW28" s="37">
        <v>259.74568216</v>
      </c>
      <c r="CX28" s="50">
        <v>269.71083563000002</v>
      </c>
      <c r="CY28" s="58">
        <v>222.06567662</v>
      </c>
      <c r="CZ28" s="58">
        <v>229.71277019999999</v>
      </c>
      <c r="DA28" s="37">
        <v>285.0826965</v>
      </c>
      <c r="DB28" s="50">
        <v>280.82009453000001</v>
      </c>
      <c r="DC28" s="58">
        <v>223.13014921999999</v>
      </c>
      <c r="DD28" s="58">
        <v>231.7023916</v>
      </c>
      <c r="DE28" s="37">
        <v>269.70273449000001</v>
      </c>
      <c r="DF28" s="50">
        <v>280.01175138999997</v>
      </c>
      <c r="DG28" s="58">
        <v>226.24372878</v>
      </c>
      <c r="DH28" s="58">
        <v>235.18154720999999</v>
      </c>
      <c r="DI28" s="70">
        <v>291.66112163999998</v>
      </c>
      <c r="DJ28" s="50">
        <v>276.27918052000001</v>
      </c>
      <c r="DK28" s="58">
        <v>226.94546367000001</v>
      </c>
      <c r="DL28" s="58">
        <v>227.53793146999999</v>
      </c>
      <c r="DM28" s="37">
        <v>261.46616985000003</v>
      </c>
      <c r="DN28" s="50">
        <v>256.16589450999999</v>
      </c>
      <c r="DO28" s="58">
        <v>215.29155230999999</v>
      </c>
      <c r="DP28" s="58">
        <v>209.70751912</v>
      </c>
      <c r="DQ28" s="37">
        <v>220.37063551</v>
      </c>
    </row>
    <row r="29" spans="1:121" x14ac:dyDescent="0.2">
      <c r="A29" s="6" t="s">
        <v>39</v>
      </c>
      <c r="B29" s="50">
        <v>254.59635352000001</v>
      </c>
      <c r="C29" s="58">
        <v>221.51602353000001</v>
      </c>
      <c r="D29" s="58">
        <v>220.47546170999999</v>
      </c>
      <c r="E29" s="37">
        <v>228.71933709000001</v>
      </c>
      <c r="F29" s="50">
        <v>201.06848289000001</v>
      </c>
      <c r="G29" s="58">
        <v>205.01824596</v>
      </c>
      <c r="H29" s="58">
        <v>196.49633700999999</v>
      </c>
      <c r="I29" s="37">
        <v>174.58168524000001</v>
      </c>
      <c r="J29" s="50">
        <v>156.54190546000001</v>
      </c>
      <c r="K29" s="58">
        <v>184.41206294</v>
      </c>
      <c r="L29" s="58">
        <v>179.65229345</v>
      </c>
      <c r="M29" s="37">
        <v>154.52463867</v>
      </c>
      <c r="N29" s="50">
        <v>157.81392145999999</v>
      </c>
      <c r="O29" s="58">
        <v>176.67926323</v>
      </c>
      <c r="P29" s="58">
        <v>176.62522858</v>
      </c>
      <c r="Q29" s="37">
        <v>174.45854778</v>
      </c>
      <c r="R29" s="50">
        <v>161.40608363000001</v>
      </c>
      <c r="S29" s="58">
        <v>178.45502678</v>
      </c>
      <c r="T29" s="58">
        <v>179.13965453</v>
      </c>
      <c r="U29" s="37">
        <v>143.14231365000001</v>
      </c>
      <c r="V29" s="50">
        <v>159.19811457</v>
      </c>
      <c r="W29" s="58">
        <v>195.33456717999999</v>
      </c>
      <c r="X29" s="58">
        <v>200.67438368000001</v>
      </c>
      <c r="Y29" s="37">
        <v>190.53588282000001</v>
      </c>
      <c r="Z29" s="50">
        <v>186.83649928</v>
      </c>
      <c r="AA29" s="58">
        <v>199.94689154</v>
      </c>
      <c r="AB29" s="58">
        <v>202.18951573999999</v>
      </c>
      <c r="AC29" s="37">
        <v>159.21137074999999</v>
      </c>
      <c r="AD29" s="50">
        <v>128.57408444999999</v>
      </c>
      <c r="AE29" s="58">
        <v>200.8443719</v>
      </c>
      <c r="AF29" s="58">
        <v>210.49616351</v>
      </c>
      <c r="AG29" s="37">
        <v>146.07756089</v>
      </c>
      <c r="AH29" s="50">
        <v>152.81143516</v>
      </c>
      <c r="AI29" s="58">
        <v>196.91777529000001</v>
      </c>
      <c r="AJ29" s="58">
        <v>186.91121744</v>
      </c>
      <c r="AK29" s="37">
        <v>126.8163437</v>
      </c>
      <c r="AL29" s="50">
        <v>119.52794249999999</v>
      </c>
      <c r="AM29" s="58">
        <v>184.16585685000001</v>
      </c>
      <c r="AN29" s="58">
        <v>181.56150117999999</v>
      </c>
      <c r="AO29" s="37">
        <v>119.64493330000001</v>
      </c>
      <c r="AP29" s="50">
        <v>124.33525584</v>
      </c>
      <c r="AQ29" s="58">
        <v>176.40611253</v>
      </c>
      <c r="AR29" s="58">
        <v>176.60735288000001</v>
      </c>
      <c r="AS29" s="37">
        <v>128.94382099000001</v>
      </c>
      <c r="AT29" s="50">
        <v>150.35678637000001</v>
      </c>
      <c r="AU29" s="58">
        <v>192.05023538</v>
      </c>
      <c r="AV29" s="58">
        <v>192.74456527000001</v>
      </c>
      <c r="AW29" s="37">
        <v>147.43366126000001</v>
      </c>
      <c r="AX29" s="50">
        <v>167.41141669000001</v>
      </c>
      <c r="AY29" s="58">
        <v>222.42119015</v>
      </c>
      <c r="AZ29" s="58">
        <v>222.27488724</v>
      </c>
      <c r="BA29" s="37">
        <v>161.03879452999999</v>
      </c>
      <c r="BB29" s="50">
        <v>177.58425216000001</v>
      </c>
      <c r="BC29" s="58">
        <v>227.51263994999999</v>
      </c>
      <c r="BD29" s="58">
        <v>234.83494830999999</v>
      </c>
      <c r="BE29" s="37">
        <v>199.85476965000001</v>
      </c>
      <c r="BF29" s="50">
        <v>226.27529085</v>
      </c>
      <c r="BG29" s="58">
        <v>248.65898082999999</v>
      </c>
      <c r="BH29" s="58">
        <v>252.65335583000001</v>
      </c>
      <c r="BI29" s="37">
        <v>227.85440165</v>
      </c>
      <c r="BJ29" s="50">
        <v>223</v>
      </c>
      <c r="BK29" s="58">
        <v>281</v>
      </c>
      <c r="BL29" s="58">
        <v>280.02525276</v>
      </c>
      <c r="BM29" s="37">
        <v>231.52012794999999</v>
      </c>
      <c r="BN29" s="50">
        <v>239</v>
      </c>
      <c r="BO29" s="58">
        <v>301</v>
      </c>
      <c r="BP29" s="58">
        <v>308</v>
      </c>
      <c r="BQ29" s="37">
        <v>259</v>
      </c>
      <c r="BR29" s="50">
        <v>240</v>
      </c>
      <c r="BS29" s="58">
        <v>318</v>
      </c>
      <c r="BT29" s="58">
        <v>310.86666986</v>
      </c>
      <c r="BU29" s="37">
        <v>272</v>
      </c>
      <c r="BV29" s="50">
        <v>269.23254456000001</v>
      </c>
      <c r="BW29" s="58">
        <v>327.22677540000001</v>
      </c>
      <c r="BX29" s="58">
        <v>337.22147927999998</v>
      </c>
      <c r="BY29" s="37">
        <v>295.73877668</v>
      </c>
      <c r="BZ29" s="50">
        <v>292.68915163000003</v>
      </c>
      <c r="CA29" s="58">
        <v>346.69306662000002</v>
      </c>
      <c r="CB29" s="58">
        <v>346.70766880999997</v>
      </c>
      <c r="CC29" s="37">
        <v>320.87146607</v>
      </c>
      <c r="CD29" s="50">
        <v>305.83699674000002</v>
      </c>
      <c r="CE29" s="58">
        <v>349.68086423</v>
      </c>
      <c r="CF29" s="58">
        <v>352.12900718999998</v>
      </c>
      <c r="CG29" s="37">
        <v>332.28577087000002</v>
      </c>
      <c r="CH29" s="50">
        <v>333.95841123000002</v>
      </c>
      <c r="CI29" s="58">
        <v>380.95498278999997</v>
      </c>
      <c r="CJ29" s="58">
        <v>394.46907743999998</v>
      </c>
      <c r="CK29" s="37">
        <v>365.46415995000001</v>
      </c>
      <c r="CL29" s="50">
        <v>339.37801637000001</v>
      </c>
      <c r="CM29" s="58">
        <v>389.86735878000002</v>
      </c>
      <c r="CN29" s="58">
        <v>395.67010469000002</v>
      </c>
      <c r="CO29" s="37">
        <v>383.62198430000001</v>
      </c>
      <c r="CP29" s="50">
        <v>362.24701835000002</v>
      </c>
      <c r="CQ29" s="58">
        <v>389.24328725999999</v>
      </c>
      <c r="CR29" s="58">
        <v>397.24007598999998</v>
      </c>
      <c r="CS29" s="37">
        <v>385.38427381999998</v>
      </c>
      <c r="CT29" s="50">
        <v>385.20648395000001</v>
      </c>
      <c r="CU29" s="58">
        <v>437.06059864999997</v>
      </c>
      <c r="CV29" s="58">
        <v>449.07164028</v>
      </c>
      <c r="CW29" s="37">
        <v>419.37284108</v>
      </c>
      <c r="CX29" s="50">
        <v>436.71083563000002</v>
      </c>
      <c r="CY29" s="58">
        <v>490.35522553999999</v>
      </c>
      <c r="CZ29" s="58">
        <v>499.35638510000001</v>
      </c>
      <c r="DA29" s="37">
        <v>472.36089883</v>
      </c>
      <c r="DB29" s="50">
        <v>484.36401891000003</v>
      </c>
      <c r="DC29" s="58">
        <v>524.21419086000003</v>
      </c>
      <c r="DD29" s="58">
        <v>537.56250911999996</v>
      </c>
      <c r="DE29" s="37">
        <v>517.92840645000001</v>
      </c>
      <c r="DF29" s="50">
        <v>518.01175138999997</v>
      </c>
      <c r="DG29" s="58">
        <v>547.31093219000002</v>
      </c>
      <c r="DH29" s="58">
        <v>557.29538679999996</v>
      </c>
      <c r="DI29" s="70">
        <v>536.83056081999996</v>
      </c>
      <c r="DJ29" s="50">
        <v>521.93935915999998</v>
      </c>
      <c r="DK29" s="58">
        <v>530.89200834999997</v>
      </c>
      <c r="DL29" s="58">
        <v>529.44716817000005</v>
      </c>
      <c r="DM29" s="37">
        <v>524.40941714999997</v>
      </c>
      <c r="DN29" s="50">
        <v>525.85301130000005</v>
      </c>
      <c r="DO29" s="58">
        <v>542.13854785000001</v>
      </c>
      <c r="DP29" s="58">
        <v>542.32468604999997</v>
      </c>
      <c r="DQ29" s="37">
        <v>512.29167862999998</v>
      </c>
    </row>
    <row r="30" spans="1:121" x14ac:dyDescent="0.2">
      <c r="A30" s="6" t="s">
        <v>40</v>
      </c>
      <c r="B30" s="50">
        <v>121.98190639000001</v>
      </c>
      <c r="C30" s="58">
        <v>117.37856257999999</v>
      </c>
      <c r="D30" s="58">
        <v>117.35496132999999</v>
      </c>
      <c r="E30" s="37">
        <v>77.175616054000002</v>
      </c>
      <c r="F30" s="50">
        <v>91.355492232000003</v>
      </c>
      <c r="G30" s="58">
        <v>113.32667112</v>
      </c>
      <c r="H30" s="58">
        <v>109.60575374</v>
      </c>
      <c r="I30" s="37">
        <v>88.570694744999997</v>
      </c>
      <c r="J30" s="50">
        <v>73.327076704999996</v>
      </c>
      <c r="K30" s="58">
        <v>107.64220102</v>
      </c>
      <c r="L30" s="58">
        <v>107.66818773999999</v>
      </c>
      <c r="M30" s="37">
        <v>62.788318719000003</v>
      </c>
      <c r="N30" s="50">
        <v>75.455754107999994</v>
      </c>
      <c r="O30" s="58">
        <v>94.279023828000007</v>
      </c>
      <c r="P30" s="58">
        <v>92.320995448999994</v>
      </c>
      <c r="Q30" s="37">
        <v>63.800702461999997</v>
      </c>
      <c r="R30" s="50">
        <v>57.363002444999999</v>
      </c>
      <c r="S30" s="58">
        <v>87.793422085000003</v>
      </c>
      <c r="T30" s="58">
        <v>88.595276134000002</v>
      </c>
      <c r="U30" s="37">
        <v>77.356760452000003</v>
      </c>
      <c r="V30" s="50">
        <v>67.790136974000006</v>
      </c>
      <c r="W30" s="58">
        <v>88.410502602999998</v>
      </c>
      <c r="X30" s="58">
        <v>87.312972066</v>
      </c>
      <c r="Y30" s="37">
        <v>73.416889291000004</v>
      </c>
      <c r="Z30" s="50">
        <v>70.605039425000001</v>
      </c>
      <c r="AA30" s="58">
        <v>86.540687426000005</v>
      </c>
      <c r="AB30" s="58">
        <v>91.252758853000003</v>
      </c>
      <c r="AC30" s="37">
        <v>54.862829185000002</v>
      </c>
      <c r="AD30" s="50">
        <v>52.693918083</v>
      </c>
      <c r="AE30" s="58">
        <v>92.866418705000001</v>
      </c>
      <c r="AF30" s="58">
        <v>91.789862372000002</v>
      </c>
      <c r="AG30" s="37">
        <v>54.990320279999999</v>
      </c>
      <c r="AH30" s="50">
        <v>60.710273573000002</v>
      </c>
      <c r="AI30" s="58">
        <v>92.198678412999996</v>
      </c>
      <c r="AJ30" s="58">
        <v>91.061791705999994</v>
      </c>
      <c r="AK30" s="37">
        <v>55.247636923000002</v>
      </c>
      <c r="AL30" s="50">
        <v>60.815697145000001</v>
      </c>
      <c r="AM30" s="58">
        <v>87.295555398000005</v>
      </c>
      <c r="AN30" s="58">
        <v>89.285647233999995</v>
      </c>
      <c r="AO30" s="37">
        <v>63.922424765999999</v>
      </c>
      <c r="AP30" s="50">
        <v>60.769969359000001</v>
      </c>
      <c r="AQ30" s="58">
        <v>84.093410188999997</v>
      </c>
      <c r="AR30" s="58">
        <v>82.160249237000002</v>
      </c>
      <c r="AS30" s="37">
        <v>61.327202182999997</v>
      </c>
      <c r="AT30" s="50">
        <v>63.236282783</v>
      </c>
      <c r="AU30" s="58">
        <v>83.769644850000006</v>
      </c>
      <c r="AV30" s="58">
        <v>85.801407081999997</v>
      </c>
      <c r="AW30" s="37">
        <v>57.883300296999998</v>
      </c>
      <c r="AX30" s="50">
        <v>65.662391322000005</v>
      </c>
      <c r="AY30" s="58">
        <v>77.233542803999995</v>
      </c>
      <c r="AZ30" s="58">
        <v>76.335139568000002</v>
      </c>
      <c r="BA30" s="37">
        <v>57.711993694</v>
      </c>
      <c r="BB30" s="50">
        <v>62.391026146999998</v>
      </c>
      <c r="BC30" s="58">
        <v>78.889766129999998</v>
      </c>
      <c r="BD30" s="58">
        <v>80.233289098</v>
      </c>
      <c r="BE30" s="37">
        <v>59.725245631</v>
      </c>
      <c r="BF30" s="50">
        <v>61.349609999000002</v>
      </c>
      <c r="BG30" s="58">
        <v>79.351738186000006</v>
      </c>
      <c r="BH30" s="58">
        <v>79.863517134999995</v>
      </c>
      <c r="BI30" s="37">
        <v>52.528278970999999</v>
      </c>
      <c r="BJ30" s="50">
        <v>59.546358701000003</v>
      </c>
      <c r="BK30" s="58">
        <v>100.56955598</v>
      </c>
      <c r="BL30" s="58">
        <v>101.57358298</v>
      </c>
      <c r="BM30" s="37">
        <v>61.562158934999999</v>
      </c>
      <c r="BN30" s="50">
        <v>54</v>
      </c>
      <c r="BO30" s="58">
        <v>104</v>
      </c>
      <c r="BP30" s="58">
        <v>105</v>
      </c>
      <c r="BQ30" s="37">
        <v>62</v>
      </c>
      <c r="BR30" s="50">
        <v>59.920637270999997</v>
      </c>
      <c r="BS30" s="58">
        <v>102.85823778</v>
      </c>
      <c r="BT30" s="58">
        <v>102.80792824</v>
      </c>
      <c r="BU30" s="37">
        <v>66.371840832999993</v>
      </c>
      <c r="BV30" s="50">
        <v>70.378846242999998</v>
      </c>
      <c r="BW30" s="58">
        <v>95.367146374000001</v>
      </c>
      <c r="BX30" s="58">
        <v>93.363121199999995</v>
      </c>
      <c r="BY30" s="37">
        <v>66.802359398999997</v>
      </c>
      <c r="BZ30" s="50">
        <v>58.264629198000002</v>
      </c>
      <c r="CA30" s="58">
        <v>90.270772293999997</v>
      </c>
      <c r="CB30" s="58">
        <v>91.277558304999999</v>
      </c>
      <c r="CC30" s="37">
        <v>71.786717894999995</v>
      </c>
      <c r="CD30" s="50">
        <v>65.253375931999997</v>
      </c>
      <c r="CE30" s="58">
        <v>103.26196711999999</v>
      </c>
      <c r="CF30" s="58">
        <v>106.11150222000001</v>
      </c>
      <c r="CG30" s="37">
        <v>79.292486552</v>
      </c>
      <c r="CH30" s="50">
        <v>74.270721992000006</v>
      </c>
      <c r="CI30" s="58">
        <v>104.273248</v>
      </c>
      <c r="CJ30" s="58">
        <v>103.25138215</v>
      </c>
      <c r="CK30" s="37">
        <v>76.750010992</v>
      </c>
      <c r="CL30" s="50">
        <v>70.378016371000001</v>
      </c>
      <c r="CM30" s="58">
        <v>108.30103817</v>
      </c>
      <c r="CN30" s="58">
        <v>109.40635828000001</v>
      </c>
      <c r="CO30" s="37">
        <v>71.385103881999996</v>
      </c>
      <c r="CP30" s="50">
        <v>71.398859947999995</v>
      </c>
      <c r="CQ30" s="58">
        <v>103.38766253999999</v>
      </c>
      <c r="CR30" s="58">
        <v>104</v>
      </c>
      <c r="CS30" s="37">
        <v>73</v>
      </c>
      <c r="CT30" s="50">
        <v>66</v>
      </c>
      <c r="CU30" s="58">
        <v>101</v>
      </c>
      <c r="CV30" s="58">
        <v>103</v>
      </c>
      <c r="CW30" s="37">
        <v>67</v>
      </c>
      <c r="CX30" s="50">
        <v>61</v>
      </c>
      <c r="CY30" s="58">
        <v>99</v>
      </c>
      <c r="CZ30" s="58">
        <v>102.21311448</v>
      </c>
      <c r="DA30" s="37">
        <v>78.985261386999994</v>
      </c>
      <c r="DB30" s="50">
        <v>83.728037810999993</v>
      </c>
      <c r="DC30" s="58">
        <v>107.06507461</v>
      </c>
      <c r="DD30" s="58">
        <v>118.77382245</v>
      </c>
      <c r="DE30" s="37">
        <v>100.92840645</v>
      </c>
      <c r="DF30" s="50">
        <v>91.865665165999999</v>
      </c>
      <c r="DG30" s="58">
        <v>113.41979704000001</v>
      </c>
      <c r="DH30" s="58">
        <v>111.34016594000001</v>
      </c>
      <c r="DI30" s="70">
        <v>101.83056082</v>
      </c>
      <c r="DJ30" s="50">
        <v>102.54563991000001</v>
      </c>
      <c r="DK30" s="58">
        <v>110.53170964</v>
      </c>
      <c r="DL30" s="58">
        <v>104.74367728</v>
      </c>
      <c r="DM30" s="37">
        <v>99.477866469000006</v>
      </c>
      <c r="DN30" s="50">
        <v>95.834843715999995</v>
      </c>
      <c r="DO30" s="58">
        <v>107.86112697</v>
      </c>
      <c r="DP30" s="58">
        <v>111.99861946999999</v>
      </c>
      <c r="DQ30" s="37">
        <v>105.22257046</v>
      </c>
    </row>
    <row r="31" spans="1:121" x14ac:dyDescent="0.2">
      <c r="A31" s="6" t="s">
        <v>59</v>
      </c>
      <c r="B31" s="50">
        <v>274.55858509000001</v>
      </c>
      <c r="C31" s="58">
        <v>292.17025821999999</v>
      </c>
      <c r="D31" s="58">
        <v>295.86017965000002</v>
      </c>
      <c r="E31" s="37">
        <v>255.38540417999999</v>
      </c>
      <c r="F31" s="50">
        <v>245.18219123</v>
      </c>
      <c r="G31" s="58">
        <v>265.59242935999998</v>
      </c>
      <c r="H31" s="58">
        <v>263.66736464000002</v>
      </c>
      <c r="I31" s="37">
        <v>227.18220446999999</v>
      </c>
      <c r="J31" s="50">
        <v>230.87474829000001</v>
      </c>
      <c r="K31" s="58">
        <v>240.99013575999999</v>
      </c>
      <c r="L31" s="58">
        <v>256.76233961999998</v>
      </c>
      <c r="M31" s="37">
        <v>232.26517215999999</v>
      </c>
      <c r="N31" s="50">
        <v>227.99720644000001</v>
      </c>
      <c r="O31" s="58">
        <v>249.04633920000001</v>
      </c>
      <c r="P31" s="58">
        <v>248.92110896</v>
      </c>
      <c r="Q31" s="37">
        <v>211.47157745000001</v>
      </c>
      <c r="R31" s="50">
        <v>250.74919993</v>
      </c>
      <c r="S31" s="58">
        <v>266.44776443000001</v>
      </c>
      <c r="T31" s="58">
        <v>257.27762390999999</v>
      </c>
      <c r="U31" s="37">
        <v>246.41563429999999</v>
      </c>
      <c r="V31" s="50">
        <v>251.22047583</v>
      </c>
      <c r="W31" s="58">
        <v>285.39653432</v>
      </c>
      <c r="X31" s="58">
        <v>288.24560928</v>
      </c>
      <c r="Y31" s="37">
        <v>252.09917493</v>
      </c>
      <c r="Z31" s="50">
        <v>248.32132525</v>
      </c>
      <c r="AA31" s="58">
        <v>287.07586393000003</v>
      </c>
      <c r="AB31" s="58">
        <v>279.01478305000001</v>
      </c>
      <c r="AC31" s="37">
        <v>251.38625254999999</v>
      </c>
      <c r="AD31" s="50">
        <v>220.57259930000001</v>
      </c>
      <c r="AE31" s="58">
        <v>262.40670614999999</v>
      </c>
      <c r="AF31" s="58">
        <v>269.69111322999998</v>
      </c>
      <c r="AG31" s="37">
        <v>213.19032641000001</v>
      </c>
      <c r="AH31" s="50">
        <v>217.78153954999999</v>
      </c>
      <c r="AI31" s="58">
        <v>261.99566764999997</v>
      </c>
      <c r="AJ31" s="58">
        <v>254.67792987000001</v>
      </c>
      <c r="AK31" s="37">
        <v>184.28387795</v>
      </c>
      <c r="AL31" s="50">
        <v>194.71544983999999</v>
      </c>
      <c r="AM31" s="58">
        <v>229.37351662</v>
      </c>
      <c r="AN31" s="58">
        <v>220.71166819999999</v>
      </c>
      <c r="AO31" s="37">
        <v>171.50384783999999</v>
      </c>
      <c r="AP31" s="50">
        <v>179.88319962</v>
      </c>
      <c r="AQ31" s="58">
        <v>218.50757400000001</v>
      </c>
      <c r="AR31" s="58">
        <v>223.08439075999999</v>
      </c>
      <c r="AS31" s="37">
        <v>192.5396279</v>
      </c>
      <c r="AT31" s="50">
        <v>208.94922966999999</v>
      </c>
      <c r="AU31" s="58">
        <v>253.66466523</v>
      </c>
      <c r="AV31" s="58">
        <v>257.68685640000001</v>
      </c>
      <c r="AW31" s="37">
        <v>210.15006706</v>
      </c>
      <c r="AX31" s="50">
        <v>222.50260607999999</v>
      </c>
      <c r="AY31" s="58">
        <v>266.20157337000001</v>
      </c>
      <c r="AZ31" s="58">
        <v>273.44991420000002</v>
      </c>
      <c r="BA31" s="37">
        <v>251.70149286</v>
      </c>
      <c r="BB31" s="50">
        <v>257.86244572999999</v>
      </c>
      <c r="BC31" s="58">
        <v>282.72159505000002</v>
      </c>
      <c r="BD31" s="58">
        <v>289.79408875000001</v>
      </c>
      <c r="BE31" s="37">
        <v>273.51848031999998</v>
      </c>
      <c r="BF31" s="50">
        <v>280.17217591000002</v>
      </c>
      <c r="BG31" s="58">
        <v>317.74465999</v>
      </c>
      <c r="BH31" s="58">
        <v>320.41987728999999</v>
      </c>
      <c r="BI31" s="37">
        <v>295.46621390000001</v>
      </c>
      <c r="BJ31" s="50">
        <v>288.73476498999997</v>
      </c>
      <c r="BK31" s="58">
        <v>338.58355174000002</v>
      </c>
      <c r="BL31" s="58">
        <v>338.97984675999999</v>
      </c>
      <c r="BM31" s="37">
        <v>301.58556770000001</v>
      </c>
      <c r="BN31" s="50">
        <v>292.47590464000001</v>
      </c>
      <c r="BO31" s="58">
        <v>346.63075206000002</v>
      </c>
      <c r="BP31" s="58">
        <v>354.33882096000002</v>
      </c>
      <c r="BQ31" s="37">
        <v>311.63183621000002</v>
      </c>
      <c r="BR31" s="50">
        <v>284.78508689</v>
      </c>
      <c r="BS31" s="58">
        <v>339.23215997</v>
      </c>
      <c r="BT31" s="58">
        <v>344.92894998000003</v>
      </c>
      <c r="BU31" s="37">
        <v>306.65240668000001</v>
      </c>
      <c r="BV31" s="50">
        <v>310.34976726999997</v>
      </c>
      <c r="BW31" s="58">
        <v>369.80190440000001</v>
      </c>
      <c r="BX31" s="58">
        <v>380.78605156999998</v>
      </c>
      <c r="BY31" s="37">
        <v>348.59506550999998</v>
      </c>
      <c r="BZ31" s="50">
        <v>335.86046679999998</v>
      </c>
      <c r="CA31" s="58">
        <v>378.89810792999998</v>
      </c>
      <c r="CB31" s="58">
        <v>386.90058942000002</v>
      </c>
      <c r="CC31" s="37">
        <v>357.69307687999998</v>
      </c>
      <c r="CD31" s="50">
        <v>359.67187430000001</v>
      </c>
      <c r="CE31" s="58">
        <v>397.68086423</v>
      </c>
      <c r="CF31" s="58">
        <v>398.12900718999998</v>
      </c>
      <c r="CG31" s="37">
        <v>379.28577087000002</v>
      </c>
      <c r="CH31" s="50">
        <v>366.27072199000003</v>
      </c>
      <c r="CI31" s="58">
        <v>396.75073939999999</v>
      </c>
      <c r="CJ31" s="58">
        <v>407.93968180000002</v>
      </c>
      <c r="CK31" s="37">
        <v>389.85663978000002</v>
      </c>
      <c r="CL31" s="50">
        <v>390.51466176000002</v>
      </c>
      <c r="CM31" s="58">
        <v>416.30221681</v>
      </c>
      <c r="CN31" s="58">
        <v>415.19759749000002</v>
      </c>
      <c r="CO31" s="37">
        <v>391.56241777999998</v>
      </c>
      <c r="CP31" s="50">
        <v>400.98807338</v>
      </c>
      <c r="CQ31" s="58">
        <v>432.97314903</v>
      </c>
      <c r="CR31" s="58">
        <v>434.67783188999999</v>
      </c>
      <c r="CS31" s="37">
        <v>418.76854765000002</v>
      </c>
      <c r="CT31" s="50">
        <v>409.77103693999999</v>
      </c>
      <c r="CU31" s="58">
        <v>436.48801486000002</v>
      </c>
      <c r="CV31" s="58">
        <v>444.09587863000002</v>
      </c>
      <c r="CW31" s="37">
        <v>438.31900465000001</v>
      </c>
      <c r="CX31" s="50">
        <v>447.51336080999999</v>
      </c>
      <c r="CY31" s="58">
        <v>483.55510020000003</v>
      </c>
      <c r="CZ31" s="58">
        <v>491.84749787999999</v>
      </c>
      <c r="DA31" s="37">
        <v>475.51155322</v>
      </c>
      <c r="DB31" s="50">
        <v>457.66883747999998</v>
      </c>
      <c r="DC31" s="58">
        <v>493.34434007999999</v>
      </c>
      <c r="DD31" s="58">
        <v>498.03872317000003</v>
      </c>
      <c r="DE31" s="37">
        <v>478.49666427</v>
      </c>
      <c r="DF31" s="50">
        <v>495.03525417999998</v>
      </c>
      <c r="DG31" s="58">
        <v>524.42025414</v>
      </c>
      <c r="DH31" s="58">
        <v>526.11248676000002</v>
      </c>
      <c r="DI31" s="70">
        <v>511.55586267000001</v>
      </c>
      <c r="DJ31" s="50">
        <v>482.01793068000001</v>
      </c>
      <c r="DK31" s="58">
        <v>506.42355520000001</v>
      </c>
      <c r="DL31" s="58">
        <v>503.92321512000001</v>
      </c>
      <c r="DM31" s="37">
        <v>485.66854676000003</v>
      </c>
      <c r="DN31" s="50">
        <v>477.98106317999998</v>
      </c>
      <c r="DO31" s="58">
        <v>506.293836</v>
      </c>
      <c r="DP31" s="58">
        <v>520.97558683</v>
      </c>
      <c r="DQ31" s="37">
        <v>492.62825156999997</v>
      </c>
    </row>
    <row r="32" spans="1:121" x14ac:dyDescent="0.2">
      <c r="A32" s="5" t="str">
        <f>VLOOKUP("&lt;Zeilentitel_5&gt;",Uebersetzungen!$B$3:$E$98,Uebersetzungen!$B$2+1,FALSE)</f>
        <v>Region Imboden</v>
      </c>
      <c r="B32" s="49">
        <v>0</v>
      </c>
      <c r="C32" s="57">
        <v>0</v>
      </c>
      <c r="D32" s="57">
        <v>0</v>
      </c>
      <c r="E32" s="39">
        <v>0</v>
      </c>
      <c r="F32" s="49">
        <v>0</v>
      </c>
      <c r="G32" s="57">
        <v>0</v>
      </c>
      <c r="H32" s="57">
        <v>0</v>
      </c>
      <c r="I32" s="39">
        <v>0</v>
      </c>
      <c r="J32" s="49">
        <v>0</v>
      </c>
      <c r="K32" s="57">
        <v>0</v>
      </c>
      <c r="L32" s="57">
        <v>0.95049136560000003</v>
      </c>
      <c r="M32" s="39">
        <v>1.9192298191999999</v>
      </c>
      <c r="N32" s="49">
        <v>1.8979386550999999</v>
      </c>
      <c r="O32" s="57">
        <v>1.8994392486</v>
      </c>
      <c r="P32" s="57">
        <v>1.903723898</v>
      </c>
      <c r="Q32" s="39">
        <v>0.95583703080000004</v>
      </c>
      <c r="R32" s="49">
        <v>0.95657660700000002</v>
      </c>
      <c r="S32" s="57">
        <v>0.96815301379999996</v>
      </c>
      <c r="T32" s="57">
        <v>0.95256127040000005</v>
      </c>
      <c r="U32" s="39">
        <v>0.95422619669999997</v>
      </c>
      <c r="V32" s="49">
        <v>0.95370347649999998</v>
      </c>
      <c r="W32" s="57">
        <v>0.95168040850000002</v>
      </c>
      <c r="X32" s="57">
        <v>0.95173206539999999</v>
      </c>
      <c r="Y32" s="39">
        <v>0.95130743630000003</v>
      </c>
      <c r="Z32" s="49">
        <v>0.94869390440000001</v>
      </c>
      <c r="AA32" s="57">
        <v>0.9451371677</v>
      </c>
      <c r="AB32" s="57">
        <v>2.9897612825</v>
      </c>
      <c r="AC32" s="39">
        <v>3.9881167571000002</v>
      </c>
      <c r="AD32" s="49">
        <v>5.9766955225</v>
      </c>
      <c r="AE32" s="57">
        <v>5.9785155300999993</v>
      </c>
      <c r="AF32" s="57">
        <v>4.9685025625000003</v>
      </c>
      <c r="AG32" s="39">
        <v>3.9700012177000001</v>
      </c>
      <c r="AH32" s="49">
        <v>3.9689382147999996</v>
      </c>
      <c r="AI32" s="57">
        <v>3.9781507577999999</v>
      </c>
      <c r="AJ32" s="57">
        <v>3.9783709016</v>
      </c>
      <c r="AK32" s="39">
        <v>3.9852599653</v>
      </c>
      <c r="AL32" s="49">
        <v>3.9776943313000004</v>
      </c>
      <c r="AM32" s="57">
        <v>4.8816698318</v>
      </c>
      <c r="AN32" s="57">
        <v>4.7347319429999999</v>
      </c>
      <c r="AO32" s="39">
        <v>0</v>
      </c>
      <c r="AP32" s="49">
        <v>0</v>
      </c>
      <c r="AQ32" s="57">
        <v>3.869894784</v>
      </c>
      <c r="AR32" s="57">
        <v>3.8695338220000002</v>
      </c>
      <c r="AS32" s="39">
        <v>3.8650378706000001</v>
      </c>
      <c r="AT32" s="49">
        <v>6.3718572131000002</v>
      </c>
      <c r="AU32" s="57">
        <v>11.0802028626</v>
      </c>
      <c r="AV32" s="57">
        <v>10.948634956200001</v>
      </c>
      <c r="AW32" s="39">
        <v>12.883386009500001</v>
      </c>
      <c r="AX32" s="49">
        <v>8.3789513139</v>
      </c>
      <c r="AY32" s="57">
        <v>10.1944984414</v>
      </c>
      <c r="AZ32" s="57">
        <v>15.460742347699998</v>
      </c>
      <c r="BA32" s="39">
        <v>15.993883457799999</v>
      </c>
      <c r="BB32" s="49">
        <v>17.6097548752</v>
      </c>
      <c r="BC32" s="57">
        <v>21.115588276800001</v>
      </c>
      <c r="BD32" s="57">
        <v>21.819107153299999</v>
      </c>
      <c r="BE32" s="39">
        <v>24.0444268677</v>
      </c>
      <c r="BF32" s="49">
        <v>24.121064158399999</v>
      </c>
      <c r="BG32" s="57">
        <v>23.1185577205</v>
      </c>
      <c r="BH32" s="57">
        <v>23.096800651999999</v>
      </c>
      <c r="BI32" s="39">
        <v>18.44540477</v>
      </c>
      <c r="BJ32" s="49">
        <v>18.5137319482</v>
      </c>
      <c r="BK32" s="57">
        <v>20.513066853200002</v>
      </c>
      <c r="BL32" s="57">
        <v>24.512626381</v>
      </c>
      <c r="BM32" s="39">
        <v>14.520127946399999</v>
      </c>
      <c r="BN32" s="49">
        <v>15</v>
      </c>
      <c r="BO32" s="57">
        <v>27</v>
      </c>
      <c r="BP32" s="57">
        <v>33</v>
      </c>
      <c r="BQ32" s="39">
        <v>16</v>
      </c>
      <c r="BR32" s="49">
        <v>21</v>
      </c>
      <c r="BS32" s="57">
        <v>27</v>
      </c>
      <c r="BT32" s="57">
        <v>28</v>
      </c>
      <c r="BU32" s="39">
        <v>13</v>
      </c>
      <c r="BV32" s="49">
        <v>21</v>
      </c>
      <c r="BW32" s="57">
        <v>29</v>
      </c>
      <c r="BX32" s="57">
        <v>30</v>
      </c>
      <c r="BY32" s="39">
        <v>23</v>
      </c>
      <c r="BZ32" s="49">
        <v>28</v>
      </c>
      <c r="CA32" s="57">
        <v>34</v>
      </c>
      <c r="CB32" s="57">
        <v>33.498025001999999</v>
      </c>
      <c r="CC32" s="39">
        <v>26.470625951000002</v>
      </c>
      <c r="CD32" s="49">
        <v>27.466477011000002</v>
      </c>
      <c r="CE32" s="57">
        <v>38.481206904000004</v>
      </c>
      <c r="CF32" s="57">
        <v>31.472986645999999</v>
      </c>
      <c r="CG32" s="39">
        <v>27.457121587</v>
      </c>
      <c r="CH32" s="49">
        <v>28.442309817000002</v>
      </c>
      <c r="CI32" s="57">
        <v>35.448279429999999</v>
      </c>
      <c r="CJ32" s="57">
        <v>37.454846285999999</v>
      </c>
      <c r="CK32" s="39">
        <v>34.437692057999996</v>
      </c>
      <c r="CL32" s="49">
        <v>39.428136969000001</v>
      </c>
      <c r="CM32" s="57">
        <v>42.456584399</v>
      </c>
      <c r="CN32" s="57">
        <v>43.479822881000004</v>
      </c>
      <c r="CO32" s="39">
        <v>37.470432752100002</v>
      </c>
      <c r="CP32" s="49">
        <v>43.465945965000003</v>
      </c>
      <c r="CQ32" s="57">
        <v>44.476431966</v>
      </c>
      <c r="CR32" s="57">
        <v>39.482039510999996</v>
      </c>
      <c r="CS32" s="39">
        <v>36.454557874000002</v>
      </c>
      <c r="CT32" s="49">
        <v>48.456018063000002</v>
      </c>
      <c r="CU32" s="57">
        <v>48.456265870999999</v>
      </c>
      <c r="CV32" s="57">
        <v>49.469922608000005</v>
      </c>
      <c r="CW32" s="39">
        <v>51.372841077799997</v>
      </c>
      <c r="CX32" s="49">
        <v>55.824018975499996</v>
      </c>
      <c r="CY32" s="57">
        <v>63.852523130199998</v>
      </c>
      <c r="CZ32" s="57">
        <v>64.843125536300008</v>
      </c>
      <c r="DA32" s="39">
        <v>52.827485030199995</v>
      </c>
      <c r="DB32" s="49">
        <v>63.814694235399998</v>
      </c>
      <c r="DC32" s="57">
        <v>72.183781987199993</v>
      </c>
      <c r="DD32" s="57">
        <v>70.176543792899992</v>
      </c>
      <c r="DE32" s="39">
        <v>72.156588656400004</v>
      </c>
      <c r="DF32" s="49">
        <v>68.337250463999993</v>
      </c>
      <c r="DG32" s="57">
        <v>87.310932194100005</v>
      </c>
      <c r="DH32" s="57">
        <v>87.295386803300005</v>
      </c>
      <c r="DI32" s="69">
        <v>67.2768536074</v>
      </c>
      <c r="DJ32" s="49">
        <v>81.56964828000001</v>
      </c>
      <c r="DK32" s="57">
        <v>85.124747152600008</v>
      </c>
      <c r="DL32" s="57">
        <v>90.900477814399991</v>
      </c>
      <c r="DM32" s="39">
        <v>83.574510293999992</v>
      </c>
      <c r="DN32" s="49">
        <v>92.97180049779999</v>
      </c>
      <c r="DO32" s="57">
        <v>98.280774932000014</v>
      </c>
      <c r="DP32" s="57">
        <v>98.875481163699988</v>
      </c>
      <c r="DQ32" s="39">
        <v>97.286594699199981</v>
      </c>
    </row>
    <row r="33" spans="1:121" x14ac:dyDescent="0.2">
      <c r="A33" s="6" t="s">
        <v>30</v>
      </c>
      <c r="B33" s="50">
        <v>0</v>
      </c>
      <c r="C33" s="58">
        <v>0</v>
      </c>
      <c r="D33" s="58">
        <v>0</v>
      </c>
      <c r="E33" s="37">
        <v>0</v>
      </c>
      <c r="F33" s="50">
        <v>0</v>
      </c>
      <c r="G33" s="58">
        <v>0</v>
      </c>
      <c r="H33" s="58">
        <v>0</v>
      </c>
      <c r="I33" s="37">
        <v>0</v>
      </c>
      <c r="J33" s="50">
        <v>0</v>
      </c>
      <c r="K33" s="58">
        <v>0</v>
      </c>
      <c r="L33" s="58">
        <v>0</v>
      </c>
      <c r="M33" s="37">
        <v>0</v>
      </c>
      <c r="N33" s="50">
        <v>0</v>
      </c>
      <c r="O33" s="58">
        <v>0</v>
      </c>
      <c r="P33" s="58">
        <v>0</v>
      </c>
      <c r="Q33" s="37">
        <v>0</v>
      </c>
      <c r="R33" s="50">
        <v>0</v>
      </c>
      <c r="S33" s="58">
        <v>0</v>
      </c>
      <c r="T33" s="58">
        <v>0</v>
      </c>
      <c r="U33" s="37">
        <v>0</v>
      </c>
      <c r="V33" s="50">
        <v>0</v>
      </c>
      <c r="W33" s="58">
        <v>0</v>
      </c>
      <c r="X33" s="58">
        <v>0</v>
      </c>
      <c r="Y33" s="37">
        <v>0</v>
      </c>
      <c r="Z33" s="50">
        <v>0</v>
      </c>
      <c r="AA33" s="58">
        <v>0</v>
      </c>
      <c r="AB33" s="58">
        <v>0</v>
      </c>
      <c r="AC33" s="37">
        <v>0</v>
      </c>
      <c r="AD33" s="50">
        <v>1.9865885634</v>
      </c>
      <c r="AE33" s="58">
        <v>1.9876564389</v>
      </c>
      <c r="AF33" s="58">
        <v>1.9787528658</v>
      </c>
      <c r="AG33" s="37">
        <v>0.98118722010000003</v>
      </c>
      <c r="AH33" s="50">
        <v>0.98021234719999994</v>
      </c>
      <c r="AI33" s="58">
        <v>0.98621335629999995</v>
      </c>
      <c r="AJ33" s="58">
        <v>0.98575227649999997</v>
      </c>
      <c r="AK33" s="37">
        <v>0.99016753970000004</v>
      </c>
      <c r="AL33" s="50">
        <v>0.98539347290000001</v>
      </c>
      <c r="AM33" s="58">
        <v>0.98925719190000005</v>
      </c>
      <c r="AN33" s="58">
        <v>1</v>
      </c>
      <c r="AO33" s="37">
        <v>0</v>
      </c>
      <c r="AP33" s="50">
        <v>0</v>
      </c>
      <c r="AQ33" s="58">
        <v>0</v>
      </c>
      <c r="AR33" s="58">
        <v>0</v>
      </c>
      <c r="AS33" s="37">
        <v>0</v>
      </c>
      <c r="AT33" s="50">
        <v>0</v>
      </c>
      <c r="AU33" s="58">
        <v>2.9280165854</v>
      </c>
      <c r="AV33" s="58">
        <v>2.8785944961999999</v>
      </c>
      <c r="AW33" s="37">
        <v>3.8598922454000002</v>
      </c>
      <c r="AX33" s="50">
        <v>1.9240469505</v>
      </c>
      <c r="AY33" s="58">
        <v>2.8071439967999998</v>
      </c>
      <c r="AZ33" s="58">
        <v>6.3559210012999996</v>
      </c>
      <c r="BA33" s="37">
        <v>6.1915446797999998</v>
      </c>
      <c r="BB33" s="50">
        <v>7.9623404375</v>
      </c>
      <c r="BC33" s="58">
        <v>9.0369118185000001</v>
      </c>
      <c r="BD33" s="58">
        <v>8.9198267487000003</v>
      </c>
      <c r="BE33" s="37">
        <v>11.631222943999999</v>
      </c>
      <c r="BF33" s="50">
        <v>13.241026001</v>
      </c>
      <c r="BG33" s="58">
        <v>11.581796333</v>
      </c>
      <c r="BH33" s="58">
        <v>12.784697602</v>
      </c>
      <c r="BI33" s="37">
        <v>11.245823901</v>
      </c>
      <c r="BJ33" s="50">
        <v>12</v>
      </c>
      <c r="BK33" s="58">
        <v>15</v>
      </c>
      <c r="BL33" s="58">
        <v>16</v>
      </c>
      <c r="BM33" s="37">
        <v>7</v>
      </c>
      <c r="BN33" s="50">
        <v>8</v>
      </c>
      <c r="BO33" s="58">
        <v>19</v>
      </c>
      <c r="BP33" s="58">
        <v>25</v>
      </c>
      <c r="BQ33" s="37">
        <v>8</v>
      </c>
      <c r="BR33" s="50">
        <v>11</v>
      </c>
      <c r="BS33" s="58">
        <v>19</v>
      </c>
      <c r="BT33" s="58">
        <v>21</v>
      </c>
      <c r="BU33" s="37">
        <v>6</v>
      </c>
      <c r="BV33" s="50">
        <v>13</v>
      </c>
      <c r="BW33" s="58">
        <v>20</v>
      </c>
      <c r="BX33" s="58">
        <v>20</v>
      </c>
      <c r="BY33" s="37">
        <v>13</v>
      </c>
      <c r="BZ33" s="50">
        <v>17</v>
      </c>
      <c r="CA33" s="58">
        <v>17</v>
      </c>
      <c r="CB33" s="58">
        <v>17.498025001999999</v>
      </c>
      <c r="CC33" s="37">
        <v>8.4706259510000006</v>
      </c>
      <c r="CD33" s="50">
        <v>11.466477011</v>
      </c>
      <c r="CE33" s="58">
        <v>18.481206904</v>
      </c>
      <c r="CF33" s="58">
        <v>17.472986645999999</v>
      </c>
      <c r="CG33" s="37">
        <v>12.457121587</v>
      </c>
      <c r="CH33" s="50">
        <v>12.442309817</v>
      </c>
      <c r="CI33" s="58">
        <v>19.448279429999999</v>
      </c>
      <c r="CJ33" s="58">
        <v>20.454846285999999</v>
      </c>
      <c r="CK33" s="37">
        <v>13.437692058</v>
      </c>
      <c r="CL33" s="50">
        <v>18.428136969000001</v>
      </c>
      <c r="CM33" s="58">
        <v>20.456584399</v>
      </c>
      <c r="CN33" s="58">
        <v>18.479822881</v>
      </c>
      <c r="CO33" s="37">
        <v>9.4704327521000007</v>
      </c>
      <c r="CP33" s="50">
        <v>13.465945965</v>
      </c>
      <c r="CQ33" s="58">
        <v>13.476431966</v>
      </c>
      <c r="CR33" s="58">
        <v>14.482039511</v>
      </c>
      <c r="CS33" s="37">
        <v>10.454557874000001</v>
      </c>
      <c r="CT33" s="50">
        <v>18.456018062999998</v>
      </c>
      <c r="CU33" s="58">
        <v>21.456265870999999</v>
      </c>
      <c r="CV33" s="58">
        <v>22.469922608000001</v>
      </c>
      <c r="CW33" s="37">
        <v>18</v>
      </c>
      <c r="CX33" s="50">
        <v>25</v>
      </c>
      <c r="CY33" s="58">
        <v>29</v>
      </c>
      <c r="CZ33" s="58">
        <v>27</v>
      </c>
      <c r="DA33" s="37">
        <v>21</v>
      </c>
      <c r="DB33" s="50">
        <v>24</v>
      </c>
      <c r="DC33" s="58">
        <v>27</v>
      </c>
      <c r="DD33" s="58">
        <v>27</v>
      </c>
      <c r="DE33" s="37">
        <v>23</v>
      </c>
      <c r="DF33" s="50">
        <v>26</v>
      </c>
      <c r="DG33" s="58">
        <v>27</v>
      </c>
      <c r="DH33" s="58">
        <v>29</v>
      </c>
      <c r="DI33" s="70">
        <v>23</v>
      </c>
      <c r="DJ33" s="50">
        <v>25.490524983</v>
      </c>
      <c r="DK33" s="58">
        <v>26.426832600000001</v>
      </c>
      <c r="DL33" s="58">
        <v>26.638314605000001</v>
      </c>
      <c r="DM33" s="37">
        <v>22.717870390000002</v>
      </c>
      <c r="DN33" s="50">
        <v>29.493150549999999</v>
      </c>
      <c r="DO33" s="58">
        <v>32.976061033000001</v>
      </c>
      <c r="DP33" s="58">
        <v>34.064906899999997</v>
      </c>
      <c r="DQ33" s="37">
        <v>29.490459331</v>
      </c>
    </row>
    <row r="34" spans="1:121" x14ac:dyDescent="0.2">
      <c r="A34" s="6" t="s">
        <v>31</v>
      </c>
      <c r="B34" s="50">
        <v>0</v>
      </c>
      <c r="C34" s="58">
        <v>0</v>
      </c>
      <c r="D34" s="58">
        <v>0</v>
      </c>
      <c r="E34" s="37">
        <v>0</v>
      </c>
      <c r="F34" s="50">
        <v>0</v>
      </c>
      <c r="G34" s="58">
        <v>0</v>
      </c>
      <c r="H34" s="58">
        <v>0</v>
      </c>
      <c r="I34" s="37">
        <v>0</v>
      </c>
      <c r="J34" s="50">
        <v>0</v>
      </c>
      <c r="K34" s="58">
        <v>0</v>
      </c>
      <c r="L34" s="58">
        <v>0.95049136560000003</v>
      </c>
      <c r="M34" s="37">
        <v>0.95074398979999997</v>
      </c>
      <c r="N34" s="50">
        <v>0.95118140679999996</v>
      </c>
      <c r="O34" s="58">
        <v>0.95456267930000005</v>
      </c>
      <c r="P34" s="58">
        <v>0.9582714256</v>
      </c>
      <c r="Q34" s="37">
        <v>0.95583703080000004</v>
      </c>
      <c r="R34" s="50">
        <v>0.95657660700000002</v>
      </c>
      <c r="S34" s="58">
        <v>0.96815301379999996</v>
      </c>
      <c r="T34" s="58">
        <v>0.95256127040000005</v>
      </c>
      <c r="U34" s="37">
        <v>0.95422619669999997</v>
      </c>
      <c r="V34" s="50">
        <v>0.95370347649999998</v>
      </c>
      <c r="W34" s="58">
        <v>0.95168040850000002</v>
      </c>
      <c r="X34" s="58">
        <v>0.95173206539999999</v>
      </c>
      <c r="Y34" s="37">
        <v>0.95130743630000003</v>
      </c>
      <c r="Z34" s="50">
        <v>0.94869390440000001</v>
      </c>
      <c r="AA34" s="58">
        <v>0.9451371677</v>
      </c>
      <c r="AB34" s="58">
        <v>1.9929824558</v>
      </c>
      <c r="AC34" s="37">
        <v>2.9914100915000001</v>
      </c>
      <c r="AD34" s="50">
        <v>2.9932717307000001</v>
      </c>
      <c r="AE34" s="58">
        <v>2.9937657364999999</v>
      </c>
      <c r="AF34" s="58">
        <v>2.9897496967000001</v>
      </c>
      <c r="AG34" s="37">
        <v>2.9888139975999999</v>
      </c>
      <c r="AH34" s="50">
        <v>2.9887258675999999</v>
      </c>
      <c r="AI34" s="58">
        <v>2.9919374015</v>
      </c>
      <c r="AJ34" s="58">
        <v>2.9926186251</v>
      </c>
      <c r="AK34" s="37">
        <v>2.9950924256000002</v>
      </c>
      <c r="AL34" s="50">
        <v>2.9923008584000002</v>
      </c>
      <c r="AM34" s="58">
        <v>3.8924126398999999</v>
      </c>
      <c r="AN34" s="58">
        <v>3.7347319429999999</v>
      </c>
      <c r="AO34" s="37">
        <v>0</v>
      </c>
      <c r="AP34" s="50">
        <v>0</v>
      </c>
      <c r="AQ34" s="58">
        <v>2.869894784</v>
      </c>
      <c r="AR34" s="58">
        <v>2.8732282822999999</v>
      </c>
      <c r="AS34" s="37">
        <v>2.8682057487999999</v>
      </c>
      <c r="AT34" s="50">
        <v>5.3792431069999997</v>
      </c>
      <c r="AU34" s="58">
        <v>7.2776958208</v>
      </c>
      <c r="AV34" s="58">
        <v>7.2269707874</v>
      </c>
      <c r="AW34" s="37">
        <v>8.1518812658000002</v>
      </c>
      <c r="AX34" s="50">
        <v>6.4549043633999998</v>
      </c>
      <c r="AY34" s="58">
        <v>7.3873544445999997</v>
      </c>
      <c r="AZ34" s="58">
        <v>9.1048213463999996</v>
      </c>
      <c r="BA34" s="37">
        <v>9.8023387779999993</v>
      </c>
      <c r="BB34" s="50">
        <v>9.6474144377000002</v>
      </c>
      <c r="BC34" s="58">
        <v>11.210882655000001</v>
      </c>
      <c r="BD34" s="58">
        <v>12.062808916</v>
      </c>
      <c r="BE34" s="37">
        <v>11.169158332</v>
      </c>
      <c r="BF34" s="50">
        <v>10.128877123000001</v>
      </c>
      <c r="BG34" s="58">
        <v>10.819751290999999</v>
      </c>
      <c r="BH34" s="58">
        <v>9.6609283341999994</v>
      </c>
      <c r="BI34" s="37">
        <v>7.199580869</v>
      </c>
      <c r="BJ34" s="50">
        <v>6.5137319482000002</v>
      </c>
      <c r="BK34" s="58">
        <v>5.5130668531999998</v>
      </c>
      <c r="BL34" s="58">
        <v>7.5126263809999996</v>
      </c>
      <c r="BM34" s="37">
        <v>5.5201279463999997</v>
      </c>
      <c r="BN34" s="50">
        <v>4</v>
      </c>
      <c r="BO34" s="58">
        <v>4</v>
      </c>
      <c r="BP34" s="58">
        <v>3</v>
      </c>
      <c r="BQ34" s="37">
        <v>3</v>
      </c>
      <c r="BR34" s="50">
        <v>6</v>
      </c>
      <c r="BS34" s="58">
        <v>5</v>
      </c>
      <c r="BT34" s="58">
        <v>4</v>
      </c>
      <c r="BU34" s="37">
        <v>4</v>
      </c>
      <c r="BV34" s="50">
        <v>4</v>
      </c>
      <c r="BW34" s="58">
        <v>5</v>
      </c>
      <c r="BX34" s="58">
        <v>6</v>
      </c>
      <c r="BY34" s="37">
        <v>6</v>
      </c>
      <c r="BZ34" s="50">
        <v>6</v>
      </c>
      <c r="CA34" s="58">
        <v>9</v>
      </c>
      <c r="CB34" s="58">
        <v>11</v>
      </c>
      <c r="CC34" s="37">
        <v>12</v>
      </c>
      <c r="CD34" s="50">
        <v>11</v>
      </c>
      <c r="CE34" s="58">
        <v>12</v>
      </c>
      <c r="CF34" s="58">
        <v>12</v>
      </c>
      <c r="CG34" s="37">
        <v>11</v>
      </c>
      <c r="CH34" s="50">
        <v>11</v>
      </c>
      <c r="CI34" s="58">
        <v>12</v>
      </c>
      <c r="CJ34" s="58">
        <v>13</v>
      </c>
      <c r="CK34" s="37">
        <v>16</v>
      </c>
      <c r="CL34" s="50">
        <v>16</v>
      </c>
      <c r="CM34" s="58">
        <v>18</v>
      </c>
      <c r="CN34" s="58">
        <v>19</v>
      </c>
      <c r="CO34" s="37">
        <v>22</v>
      </c>
      <c r="CP34" s="50">
        <v>21</v>
      </c>
      <c r="CQ34" s="58">
        <v>20</v>
      </c>
      <c r="CR34" s="58">
        <v>18</v>
      </c>
      <c r="CS34" s="37">
        <v>18</v>
      </c>
      <c r="CT34" s="50">
        <v>22</v>
      </c>
      <c r="CU34" s="58">
        <v>20</v>
      </c>
      <c r="CV34" s="58">
        <v>18</v>
      </c>
      <c r="CW34" s="37">
        <v>19</v>
      </c>
      <c r="CX34" s="50">
        <v>16.468601160999999</v>
      </c>
      <c r="CY34" s="58">
        <v>17.497297590999999</v>
      </c>
      <c r="CZ34" s="58">
        <v>18.486740436000002</v>
      </c>
      <c r="DA34" s="37">
        <v>19.466586197000002</v>
      </c>
      <c r="DB34" s="50">
        <v>24.450675329999999</v>
      </c>
      <c r="DC34" s="58">
        <v>24.828757117999999</v>
      </c>
      <c r="DD34" s="58">
        <v>23.825347994000001</v>
      </c>
      <c r="DE34" s="37">
        <v>32.816041757999997</v>
      </c>
      <c r="DF34" s="50">
        <v>25</v>
      </c>
      <c r="DG34" s="58">
        <v>37</v>
      </c>
      <c r="DH34" s="58">
        <v>36</v>
      </c>
      <c r="DI34" s="70">
        <v>27</v>
      </c>
      <c r="DJ34" s="50">
        <v>35.193231324000003</v>
      </c>
      <c r="DK34" s="58">
        <v>34.83143347</v>
      </c>
      <c r="DL34" s="58">
        <v>34.440423357999997</v>
      </c>
      <c r="DM34" s="37">
        <v>35.358877649999997</v>
      </c>
      <c r="DN34" s="50">
        <v>37.735415836000001</v>
      </c>
      <c r="DO34" s="58">
        <v>42.700772162</v>
      </c>
      <c r="DP34" s="58">
        <v>41.312475542999998</v>
      </c>
      <c r="DQ34" s="37">
        <v>44.079032542999997</v>
      </c>
    </row>
    <row r="35" spans="1:121" x14ac:dyDescent="0.2">
      <c r="A35" s="6" t="s">
        <v>32</v>
      </c>
      <c r="B35" s="50">
        <v>0</v>
      </c>
      <c r="C35" s="58">
        <v>0</v>
      </c>
      <c r="D35" s="58">
        <v>0</v>
      </c>
      <c r="E35" s="37">
        <v>0</v>
      </c>
      <c r="F35" s="50">
        <v>0</v>
      </c>
      <c r="G35" s="58">
        <v>0</v>
      </c>
      <c r="H35" s="58">
        <v>0</v>
      </c>
      <c r="I35" s="37">
        <v>0</v>
      </c>
      <c r="J35" s="50">
        <v>0</v>
      </c>
      <c r="K35" s="58">
        <v>0</v>
      </c>
      <c r="L35" s="58">
        <v>0</v>
      </c>
      <c r="M35" s="37">
        <v>0</v>
      </c>
      <c r="N35" s="50">
        <v>0</v>
      </c>
      <c r="O35" s="58">
        <v>0</v>
      </c>
      <c r="P35" s="58">
        <v>0</v>
      </c>
      <c r="Q35" s="37">
        <v>0</v>
      </c>
      <c r="R35" s="50">
        <v>0</v>
      </c>
      <c r="S35" s="58">
        <v>0</v>
      </c>
      <c r="T35" s="58">
        <v>0</v>
      </c>
      <c r="U35" s="37">
        <v>0</v>
      </c>
      <c r="V35" s="50">
        <v>0</v>
      </c>
      <c r="W35" s="58">
        <v>0</v>
      </c>
      <c r="X35" s="58">
        <v>0</v>
      </c>
      <c r="Y35" s="37">
        <v>0</v>
      </c>
      <c r="Z35" s="50">
        <v>0</v>
      </c>
      <c r="AA35" s="58">
        <v>0</v>
      </c>
      <c r="AB35" s="58">
        <v>0</v>
      </c>
      <c r="AC35" s="37">
        <v>0</v>
      </c>
      <c r="AD35" s="50">
        <v>0</v>
      </c>
      <c r="AE35" s="58">
        <v>0</v>
      </c>
      <c r="AF35" s="58">
        <v>0</v>
      </c>
      <c r="AG35" s="37">
        <v>0</v>
      </c>
      <c r="AH35" s="50">
        <v>0</v>
      </c>
      <c r="AI35" s="58">
        <v>0</v>
      </c>
      <c r="AJ35" s="58">
        <v>0</v>
      </c>
      <c r="AK35" s="37">
        <v>0</v>
      </c>
      <c r="AL35" s="50">
        <v>0</v>
      </c>
      <c r="AM35" s="58">
        <v>0</v>
      </c>
      <c r="AN35" s="58">
        <v>0</v>
      </c>
      <c r="AO35" s="37">
        <v>0</v>
      </c>
      <c r="AP35" s="50">
        <v>0</v>
      </c>
      <c r="AQ35" s="58">
        <v>0</v>
      </c>
      <c r="AR35" s="58">
        <v>0</v>
      </c>
      <c r="AS35" s="37">
        <v>0</v>
      </c>
      <c r="AT35" s="50">
        <v>0</v>
      </c>
      <c r="AU35" s="58">
        <v>0</v>
      </c>
      <c r="AV35" s="58">
        <v>0</v>
      </c>
      <c r="AW35" s="37">
        <v>0</v>
      </c>
      <c r="AX35" s="50">
        <v>0</v>
      </c>
      <c r="AY35" s="58">
        <v>0</v>
      </c>
      <c r="AZ35" s="58">
        <v>0</v>
      </c>
      <c r="BA35" s="37">
        <v>0</v>
      </c>
      <c r="BB35" s="50">
        <v>0</v>
      </c>
      <c r="BC35" s="58">
        <v>0</v>
      </c>
      <c r="BD35" s="58">
        <v>0</v>
      </c>
      <c r="BE35" s="37">
        <v>0</v>
      </c>
      <c r="BF35" s="50">
        <v>0</v>
      </c>
      <c r="BG35" s="58">
        <v>0</v>
      </c>
      <c r="BH35" s="58">
        <v>0</v>
      </c>
      <c r="BI35" s="37">
        <v>0</v>
      </c>
      <c r="BJ35" s="50">
        <v>0</v>
      </c>
      <c r="BK35" s="58">
        <v>0</v>
      </c>
      <c r="BL35" s="58">
        <v>0</v>
      </c>
      <c r="BM35" s="37">
        <v>0</v>
      </c>
      <c r="BN35" s="50">
        <v>0</v>
      </c>
      <c r="BO35" s="58">
        <v>0</v>
      </c>
      <c r="BP35" s="58">
        <v>0</v>
      </c>
      <c r="BQ35" s="37">
        <v>0</v>
      </c>
      <c r="BR35" s="50">
        <v>0</v>
      </c>
      <c r="BS35" s="58">
        <v>0</v>
      </c>
      <c r="BT35" s="58">
        <v>0</v>
      </c>
      <c r="BU35" s="37">
        <v>0</v>
      </c>
      <c r="BV35" s="50">
        <v>0</v>
      </c>
      <c r="BW35" s="58">
        <v>0</v>
      </c>
      <c r="BX35" s="58">
        <v>0</v>
      </c>
      <c r="BY35" s="37">
        <v>0</v>
      </c>
      <c r="BZ35" s="50">
        <v>0</v>
      </c>
      <c r="CA35" s="58">
        <v>0</v>
      </c>
      <c r="CB35" s="58">
        <v>0</v>
      </c>
      <c r="CC35" s="37">
        <v>0</v>
      </c>
      <c r="CD35" s="50">
        <v>0</v>
      </c>
      <c r="CE35" s="58">
        <v>0</v>
      </c>
      <c r="CF35" s="58">
        <v>0</v>
      </c>
      <c r="CG35" s="37">
        <v>0</v>
      </c>
      <c r="CH35" s="50">
        <v>0</v>
      </c>
      <c r="CI35" s="58">
        <v>0</v>
      </c>
      <c r="CJ35" s="58">
        <v>0</v>
      </c>
      <c r="CK35" s="37">
        <v>0</v>
      </c>
      <c r="CL35" s="50">
        <v>0</v>
      </c>
      <c r="CM35" s="58">
        <v>0</v>
      </c>
      <c r="CN35" s="58">
        <v>1</v>
      </c>
      <c r="CO35" s="37">
        <v>0</v>
      </c>
      <c r="CP35" s="50">
        <v>1</v>
      </c>
      <c r="CQ35" s="58">
        <v>0</v>
      </c>
      <c r="CR35" s="58">
        <v>1</v>
      </c>
      <c r="CS35" s="37">
        <v>0</v>
      </c>
      <c r="CT35" s="50">
        <v>0</v>
      </c>
      <c r="CU35" s="58">
        <v>0</v>
      </c>
      <c r="CV35" s="58">
        <v>0</v>
      </c>
      <c r="CW35" s="37">
        <v>0</v>
      </c>
      <c r="CX35" s="50">
        <v>0</v>
      </c>
      <c r="CY35" s="58">
        <v>1</v>
      </c>
      <c r="CZ35" s="58">
        <v>1</v>
      </c>
      <c r="DA35" s="37">
        <v>0</v>
      </c>
      <c r="DB35" s="50">
        <v>0</v>
      </c>
      <c r="DC35" s="58">
        <v>0</v>
      </c>
      <c r="DD35" s="58">
        <v>1</v>
      </c>
      <c r="DE35" s="37">
        <v>0</v>
      </c>
      <c r="DF35" s="50">
        <v>0</v>
      </c>
      <c r="DG35" s="58">
        <v>3</v>
      </c>
      <c r="DH35" s="58">
        <v>3</v>
      </c>
      <c r="DI35" s="70">
        <v>3</v>
      </c>
      <c r="DJ35" s="50">
        <v>3.3256030647000001</v>
      </c>
      <c r="DK35" s="58">
        <v>4.1864747725000004</v>
      </c>
      <c r="DL35" s="58">
        <v>5.0480430838999997</v>
      </c>
      <c r="DM35" s="37">
        <v>5.0383234210000003</v>
      </c>
      <c r="DN35" s="50">
        <v>2.3784593721</v>
      </c>
      <c r="DO35" s="58">
        <v>1.4861022101000001</v>
      </c>
      <c r="DP35" s="58">
        <v>2.4372932412999999</v>
      </c>
      <c r="DQ35" s="37">
        <v>3.2699822729000001</v>
      </c>
    </row>
    <row r="36" spans="1:121" x14ac:dyDescent="0.2">
      <c r="A36" s="6" t="s">
        <v>33</v>
      </c>
      <c r="B36" s="50">
        <v>0</v>
      </c>
      <c r="C36" s="58">
        <v>0</v>
      </c>
      <c r="D36" s="58">
        <v>0</v>
      </c>
      <c r="E36" s="37">
        <v>0</v>
      </c>
      <c r="F36" s="50">
        <v>0</v>
      </c>
      <c r="G36" s="58">
        <v>0</v>
      </c>
      <c r="H36" s="58">
        <v>0</v>
      </c>
      <c r="I36" s="37">
        <v>0</v>
      </c>
      <c r="J36" s="50">
        <v>0</v>
      </c>
      <c r="K36" s="58">
        <v>0</v>
      </c>
      <c r="L36" s="58">
        <v>0</v>
      </c>
      <c r="M36" s="37">
        <v>0</v>
      </c>
      <c r="N36" s="50">
        <v>0</v>
      </c>
      <c r="O36" s="58">
        <v>0</v>
      </c>
      <c r="P36" s="58">
        <v>0</v>
      </c>
      <c r="Q36" s="37">
        <v>0</v>
      </c>
      <c r="R36" s="50">
        <v>0</v>
      </c>
      <c r="S36" s="58">
        <v>0</v>
      </c>
      <c r="T36" s="58">
        <v>0</v>
      </c>
      <c r="U36" s="37">
        <v>0</v>
      </c>
      <c r="V36" s="50">
        <v>0</v>
      </c>
      <c r="W36" s="58">
        <v>0</v>
      </c>
      <c r="X36" s="58">
        <v>0</v>
      </c>
      <c r="Y36" s="37">
        <v>0</v>
      </c>
      <c r="Z36" s="50">
        <v>0</v>
      </c>
      <c r="AA36" s="58">
        <v>0</v>
      </c>
      <c r="AB36" s="58">
        <v>0</v>
      </c>
      <c r="AC36" s="37">
        <v>0</v>
      </c>
      <c r="AD36" s="50">
        <v>0</v>
      </c>
      <c r="AE36" s="58">
        <v>0</v>
      </c>
      <c r="AF36" s="58">
        <v>0</v>
      </c>
      <c r="AG36" s="37">
        <v>0</v>
      </c>
      <c r="AH36" s="50">
        <v>0</v>
      </c>
      <c r="AI36" s="58">
        <v>0</v>
      </c>
      <c r="AJ36" s="58">
        <v>0</v>
      </c>
      <c r="AK36" s="37">
        <v>0</v>
      </c>
      <c r="AL36" s="50">
        <v>0</v>
      </c>
      <c r="AM36" s="58">
        <v>0</v>
      </c>
      <c r="AN36" s="58">
        <v>0</v>
      </c>
      <c r="AO36" s="37">
        <v>0</v>
      </c>
      <c r="AP36" s="50">
        <v>0</v>
      </c>
      <c r="AQ36" s="58">
        <v>1</v>
      </c>
      <c r="AR36" s="58">
        <v>0.99630553970000002</v>
      </c>
      <c r="AS36" s="37">
        <v>0.99683212180000003</v>
      </c>
      <c r="AT36" s="50">
        <v>0.9926141061</v>
      </c>
      <c r="AU36" s="58">
        <v>0</v>
      </c>
      <c r="AV36" s="58">
        <v>0</v>
      </c>
      <c r="AW36" s="37">
        <v>0</v>
      </c>
      <c r="AX36" s="50">
        <v>0</v>
      </c>
      <c r="AY36" s="58">
        <v>0</v>
      </c>
      <c r="AZ36" s="58">
        <v>0</v>
      </c>
      <c r="BA36" s="37">
        <v>0</v>
      </c>
      <c r="BB36" s="50">
        <v>0</v>
      </c>
      <c r="BC36" s="58">
        <v>0.8677938033</v>
      </c>
      <c r="BD36" s="58">
        <v>0.83647148859999998</v>
      </c>
      <c r="BE36" s="37">
        <v>0</v>
      </c>
      <c r="BF36" s="50">
        <v>0</v>
      </c>
      <c r="BG36" s="58">
        <v>0</v>
      </c>
      <c r="BH36" s="58">
        <v>0</v>
      </c>
      <c r="BI36" s="37">
        <v>0</v>
      </c>
      <c r="BJ36" s="50">
        <v>0</v>
      </c>
      <c r="BK36" s="58">
        <v>0</v>
      </c>
      <c r="BL36" s="58">
        <v>0</v>
      </c>
      <c r="BM36" s="37">
        <v>0</v>
      </c>
      <c r="BN36" s="50">
        <v>0</v>
      </c>
      <c r="BO36" s="58">
        <v>1</v>
      </c>
      <c r="BP36" s="58">
        <v>1</v>
      </c>
      <c r="BQ36" s="37">
        <v>1</v>
      </c>
      <c r="BR36" s="50">
        <v>1</v>
      </c>
      <c r="BS36" s="58">
        <v>1</v>
      </c>
      <c r="BT36" s="58">
        <v>1</v>
      </c>
      <c r="BU36" s="37">
        <v>1</v>
      </c>
      <c r="BV36" s="50">
        <v>1</v>
      </c>
      <c r="BW36" s="58">
        <v>1</v>
      </c>
      <c r="BX36" s="58">
        <v>1</v>
      </c>
      <c r="BY36" s="37">
        <v>1</v>
      </c>
      <c r="BZ36" s="50">
        <v>1</v>
      </c>
      <c r="CA36" s="58">
        <v>2</v>
      </c>
      <c r="CB36" s="58">
        <v>2</v>
      </c>
      <c r="CC36" s="37">
        <v>2</v>
      </c>
      <c r="CD36" s="50">
        <v>1</v>
      </c>
      <c r="CE36" s="58">
        <v>1</v>
      </c>
      <c r="CF36" s="58">
        <v>1</v>
      </c>
      <c r="CG36" s="37">
        <v>1</v>
      </c>
      <c r="CH36" s="50">
        <v>2</v>
      </c>
      <c r="CI36" s="58">
        <v>2</v>
      </c>
      <c r="CJ36" s="58">
        <v>1</v>
      </c>
      <c r="CK36" s="37">
        <v>1</v>
      </c>
      <c r="CL36" s="50">
        <v>0</v>
      </c>
      <c r="CM36" s="58">
        <v>1</v>
      </c>
      <c r="CN36" s="58">
        <v>1</v>
      </c>
      <c r="CO36" s="37">
        <v>0</v>
      </c>
      <c r="CP36" s="50">
        <v>0</v>
      </c>
      <c r="CQ36" s="58">
        <v>1</v>
      </c>
      <c r="CR36" s="58">
        <v>1</v>
      </c>
      <c r="CS36" s="37">
        <v>1</v>
      </c>
      <c r="CT36" s="50">
        <v>0</v>
      </c>
      <c r="CU36" s="58">
        <v>1</v>
      </c>
      <c r="CV36" s="58">
        <v>1</v>
      </c>
      <c r="CW36" s="37">
        <v>1</v>
      </c>
      <c r="CX36" s="50">
        <v>1</v>
      </c>
      <c r="CY36" s="58">
        <v>1</v>
      </c>
      <c r="CZ36" s="58">
        <v>1</v>
      </c>
      <c r="DA36" s="37">
        <v>1</v>
      </c>
      <c r="DB36" s="50">
        <v>2</v>
      </c>
      <c r="DC36" s="58">
        <v>2</v>
      </c>
      <c r="DD36" s="58">
        <v>2</v>
      </c>
      <c r="DE36" s="37">
        <v>1</v>
      </c>
      <c r="DF36" s="50">
        <v>1</v>
      </c>
      <c r="DG36" s="58">
        <v>1</v>
      </c>
      <c r="DH36" s="58">
        <v>1</v>
      </c>
      <c r="DI36" s="70">
        <v>1</v>
      </c>
      <c r="DJ36" s="50">
        <v>2.7017014166000002</v>
      </c>
      <c r="DK36" s="58">
        <v>2.6941570386000002</v>
      </c>
      <c r="DL36" s="58">
        <v>2.6863013320000002</v>
      </c>
      <c r="DM36" s="37">
        <v>2.6807468315</v>
      </c>
      <c r="DN36" s="50">
        <v>2.6728479427999998</v>
      </c>
      <c r="DO36" s="58">
        <v>2.6966618398</v>
      </c>
      <c r="DP36" s="58">
        <v>2.6783785041999999</v>
      </c>
      <c r="DQ36" s="37">
        <v>2.5769512690999998</v>
      </c>
    </row>
    <row r="37" spans="1:121" x14ac:dyDescent="0.2">
      <c r="A37" s="6" t="s">
        <v>34</v>
      </c>
      <c r="B37" s="50">
        <v>0</v>
      </c>
      <c r="C37" s="58">
        <v>0</v>
      </c>
      <c r="D37" s="58">
        <v>0</v>
      </c>
      <c r="E37" s="37">
        <v>0</v>
      </c>
      <c r="F37" s="50">
        <v>0</v>
      </c>
      <c r="G37" s="58">
        <v>0</v>
      </c>
      <c r="H37" s="58">
        <v>0</v>
      </c>
      <c r="I37" s="37">
        <v>0</v>
      </c>
      <c r="J37" s="50">
        <v>0</v>
      </c>
      <c r="K37" s="58">
        <v>0</v>
      </c>
      <c r="L37" s="58">
        <v>0</v>
      </c>
      <c r="M37" s="37">
        <v>0.96848582940000005</v>
      </c>
      <c r="N37" s="50">
        <v>0.94675724829999997</v>
      </c>
      <c r="O37" s="58">
        <v>0.94487656929999997</v>
      </c>
      <c r="P37" s="58">
        <v>0.94545247239999997</v>
      </c>
      <c r="Q37" s="37">
        <v>0</v>
      </c>
      <c r="R37" s="50">
        <v>0</v>
      </c>
      <c r="S37" s="58">
        <v>0</v>
      </c>
      <c r="T37" s="58">
        <v>0</v>
      </c>
      <c r="U37" s="37">
        <v>0</v>
      </c>
      <c r="V37" s="50">
        <v>0</v>
      </c>
      <c r="W37" s="58">
        <v>0</v>
      </c>
      <c r="X37" s="58">
        <v>0</v>
      </c>
      <c r="Y37" s="37">
        <v>0</v>
      </c>
      <c r="Z37" s="50">
        <v>0</v>
      </c>
      <c r="AA37" s="58">
        <v>0</v>
      </c>
      <c r="AB37" s="58">
        <v>0</v>
      </c>
      <c r="AC37" s="37">
        <v>0</v>
      </c>
      <c r="AD37" s="50">
        <v>0</v>
      </c>
      <c r="AE37" s="58">
        <v>0</v>
      </c>
      <c r="AF37" s="58">
        <v>0</v>
      </c>
      <c r="AG37" s="37">
        <v>0</v>
      </c>
      <c r="AH37" s="50">
        <v>0</v>
      </c>
      <c r="AI37" s="58">
        <v>0</v>
      </c>
      <c r="AJ37" s="58">
        <v>0</v>
      </c>
      <c r="AK37" s="37">
        <v>0</v>
      </c>
      <c r="AL37" s="50">
        <v>0</v>
      </c>
      <c r="AM37" s="58">
        <v>0</v>
      </c>
      <c r="AN37" s="58">
        <v>0</v>
      </c>
      <c r="AO37" s="37">
        <v>0</v>
      </c>
      <c r="AP37" s="50">
        <v>0</v>
      </c>
      <c r="AQ37" s="58">
        <v>0</v>
      </c>
      <c r="AR37" s="58">
        <v>0</v>
      </c>
      <c r="AS37" s="37">
        <v>0</v>
      </c>
      <c r="AT37" s="50">
        <v>0</v>
      </c>
      <c r="AU37" s="58">
        <v>0.8744904564</v>
      </c>
      <c r="AV37" s="58">
        <v>0.84306967259999999</v>
      </c>
      <c r="AW37" s="37">
        <v>0.87161249829999998</v>
      </c>
      <c r="AX37" s="50">
        <v>0</v>
      </c>
      <c r="AY37" s="58">
        <v>0</v>
      </c>
      <c r="AZ37" s="58">
        <v>0</v>
      </c>
      <c r="BA37" s="37">
        <v>0</v>
      </c>
      <c r="BB37" s="50">
        <v>0</v>
      </c>
      <c r="BC37" s="58">
        <v>0</v>
      </c>
      <c r="BD37" s="58">
        <v>0</v>
      </c>
      <c r="BE37" s="37">
        <v>0.71506542029999998</v>
      </c>
      <c r="BF37" s="50">
        <v>0</v>
      </c>
      <c r="BG37" s="58">
        <v>0</v>
      </c>
      <c r="BH37" s="58">
        <v>0</v>
      </c>
      <c r="BI37" s="37">
        <v>0</v>
      </c>
      <c r="BJ37" s="50">
        <v>0</v>
      </c>
      <c r="BK37" s="58">
        <v>0</v>
      </c>
      <c r="BL37" s="58">
        <v>0</v>
      </c>
      <c r="BM37" s="37">
        <v>1</v>
      </c>
      <c r="BN37" s="50">
        <v>2</v>
      </c>
      <c r="BO37" s="58">
        <v>2</v>
      </c>
      <c r="BP37" s="58">
        <v>3</v>
      </c>
      <c r="BQ37" s="37">
        <v>3</v>
      </c>
      <c r="BR37" s="50">
        <v>2</v>
      </c>
      <c r="BS37" s="58">
        <v>1</v>
      </c>
      <c r="BT37" s="58">
        <v>1</v>
      </c>
      <c r="BU37" s="37">
        <v>1</v>
      </c>
      <c r="BV37" s="50">
        <v>2</v>
      </c>
      <c r="BW37" s="58">
        <v>2</v>
      </c>
      <c r="BX37" s="58">
        <v>2</v>
      </c>
      <c r="BY37" s="37">
        <v>2</v>
      </c>
      <c r="BZ37" s="50">
        <v>3</v>
      </c>
      <c r="CA37" s="58">
        <v>6</v>
      </c>
      <c r="CB37" s="58">
        <v>3</v>
      </c>
      <c r="CC37" s="37">
        <v>3</v>
      </c>
      <c r="CD37" s="50">
        <v>3</v>
      </c>
      <c r="CE37" s="58">
        <v>7</v>
      </c>
      <c r="CF37" s="58">
        <v>1</v>
      </c>
      <c r="CG37" s="37">
        <v>3</v>
      </c>
      <c r="CH37" s="50">
        <v>3</v>
      </c>
      <c r="CI37" s="58">
        <v>2</v>
      </c>
      <c r="CJ37" s="58">
        <v>3</v>
      </c>
      <c r="CK37" s="37">
        <v>4</v>
      </c>
      <c r="CL37" s="50">
        <v>4</v>
      </c>
      <c r="CM37" s="58">
        <v>2</v>
      </c>
      <c r="CN37" s="58">
        <v>2</v>
      </c>
      <c r="CO37" s="37">
        <v>4</v>
      </c>
      <c r="CP37" s="50">
        <v>5</v>
      </c>
      <c r="CQ37" s="58">
        <v>7</v>
      </c>
      <c r="CR37" s="58">
        <v>3</v>
      </c>
      <c r="CS37" s="37">
        <v>5</v>
      </c>
      <c r="CT37" s="50">
        <v>6</v>
      </c>
      <c r="CU37" s="58">
        <v>4</v>
      </c>
      <c r="CV37" s="58">
        <v>5</v>
      </c>
      <c r="CW37" s="37">
        <v>8</v>
      </c>
      <c r="CX37" s="50">
        <v>9</v>
      </c>
      <c r="CY37" s="58">
        <v>9</v>
      </c>
      <c r="CZ37" s="58">
        <v>10</v>
      </c>
      <c r="DA37" s="37">
        <v>8</v>
      </c>
      <c r="DB37" s="50">
        <v>11</v>
      </c>
      <c r="DC37" s="58">
        <v>14</v>
      </c>
      <c r="DD37" s="58">
        <v>12</v>
      </c>
      <c r="DE37" s="37">
        <v>11</v>
      </c>
      <c r="DF37" s="50">
        <v>13</v>
      </c>
      <c r="DG37" s="58">
        <v>17</v>
      </c>
      <c r="DH37" s="58">
        <v>15</v>
      </c>
      <c r="DI37" s="70">
        <v>12</v>
      </c>
      <c r="DJ37" s="50">
        <v>12.252672749</v>
      </c>
      <c r="DK37" s="58">
        <v>12.531969377999999</v>
      </c>
      <c r="DL37" s="58">
        <v>14.537330077</v>
      </c>
      <c r="DM37" s="37">
        <v>11.912158142999999</v>
      </c>
      <c r="DN37" s="50">
        <v>14.844352091999999</v>
      </c>
      <c r="DO37" s="58">
        <v>11.602679065</v>
      </c>
      <c r="DP37" s="58">
        <v>10.861022619</v>
      </c>
      <c r="DQ37" s="37">
        <v>10.910023797999999</v>
      </c>
    </row>
    <row r="38" spans="1:121" x14ac:dyDescent="0.2">
      <c r="A38" s="6" t="s">
        <v>35</v>
      </c>
      <c r="B38" s="50">
        <v>0</v>
      </c>
      <c r="C38" s="58">
        <v>0</v>
      </c>
      <c r="D38" s="58">
        <v>0</v>
      </c>
      <c r="E38" s="37">
        <v>0</v>
      </c>
      <c r="F38" s="50">
        <v>0</v>
      </c>
      <c r="G38" s="58">
        <v>0</v>
      </c>
      <c r="H38" s="58">
        <v>0</v>
      </c>
      <c r="I38" s="37">
        <v>0</v>
      </c>
      <c r="J38" s="50">
        <v>0</v>
      </c>
      <c r="K38" s="58">
        <v>0</v>
      </c>
      <c r="L38" s="58">
        <v>0</v>
      </c>
      <c r="M38" s="37">
        <v>0</v>
      </c>
      <c r="N38" s="50">
        <v>0</v>
      </c>
      <c r="O38" s="58">
        <v>0</v>
      </c>
      <c r="P38" s="58">
        <v>0</v>
      </c>
      <c r="Q38" s="37">
        <v>0</v>
      </c>
      <c r="R38" s="50">
        <v>0</v>
      </c>
      <c r="S38" s="58">
        <v>0</v>
      </c>
      <c r="T38" s="58">
        <v>0</v>
      </c>
      <c r="U38" s="37">
        <v>0</v>
      </c>
      <c r="V38" s="50">
        <v>0</v>
      </c>
      <c r="W38" s="58">
        <v>0</v>
      </c>
      <c r="X38" s="58">
        <v>0</v>
      </c>
      <c r="Y38" s="37">
        <v>0</v>
      </c>
      <c r="Z38" s="50">
        <v>0</v>
      </c>
      <c r="AA38" s="58">
        <v>0</v>
      </c>
      <c r="AB38" s="58">
        <v>0.99677882669999995</v>
      </c>
      <c r="AC38" s="37">
        <v>0.99670666559999999</v>
      </c>
      <c r="AD38" s="50">
        <v>0.99683522840000005</v>
      </c>
      <c r="AE38" s="58">
        <v>0.99709335470000005</v>
      </c>
      <c r="AF38" s="58">
        <v>0</v>
      </c>
      <c r="AG38" s="37">
        <v>0</v>
      </c>
      <c r="AH38" s="50">
        <v>0</v>
      </c>
      <c r="AI38" s="58">
        <v>0</v>
      </c>
      <c r="AJ38" s="58">
        <v>0</v>
      </c>
      <c r="AK38" s="37">
        <v>0</v>
      </c>
      <c r="AL38" s="50">
        <v>0</v>
      </c>
      <c r="AM38" s="58">
        <v>0</v>
      </c>
      <c r="AN38" s="58">
        <v>0</v>
      </c>
      <c r="AO38" s="37">
        <v>0</v>
      </c>
      <c r="AP38" s="50">
        <v>0</v>
      </c>
      <c r="AQ38" s="58">
        <v>0</v>
      </c>
      <c r="AR38" s="58">
        <v>0</v>
      </c>
      <c r="AS38" s="37">
        <v>0</v>
      </c>
      <c r="AT38" s="50">
        <v>0</v>
      </c>
      <c r="AU38" s="58">
        <v>0</v>
      </c>
      <c r="AV38" s="58">
        <v>0</v>
      </c>
      <c r="AW38" s="37">
        <v>0</v>
      </c>
      <c r="AX38" s="50">
        <v>0</v>
      </c>
      <c r="AY38" s="58">
        <v>0</v>
      </c>
      <c r="AZ38" s="58">
        <v>0</v>
      </c>
      <c r="BA38" s="37">
        <v>0</v>
      </c>
      <c r="BB38" s="50">
        <v>0</v>
      </c>
      <c r="BC38" s="58">
        <v>0</v>
      </c>
      <c r="BD38" s="58">
        <v>0</v>
      </c>
      <c r="BE38" s="37">
        <v>0.52898017139999998</v>
      </c>
      <c r="BF38" s="50">
        <v>0.75116103440000004</v>
      </c>
      <c r="BG38" s="58">
        <v>0.71701009650000003</v>
      </c>
      <c r="BH38" s="58">
        <v>0.65117471579999997</v>
      </c>
      <c r="BI38" s="37">
        <v>0</v>
      </c>
      <c r="BJ38" s="50">
        <v>0</v>
      </c>
      <c r="BK38" s="58">
        <v>0</v>
      </c>
      <c r="BL38" s="58">
        <v>1</v>
      </c>
      <c r="BM38" s="37">
        <v>1</v>
      </c>
      <c r="BN38" s="50">
        <v>1</v>
      </c>
      <c r="BO38" s="58">
        <v>1</v>
      </c>
      <c r="BP38" s="58">
        <v>1</v>
      </c>
      <c r="BQ38" s="37">
        <v>1</v>
      </c>
      <c r="BR38" s="50">
        <v>1</v>
      </c>
      <c r="BS38" s="58">
        <v>1</v>
      </c>
      <c r="BT38" s="58">
        <v>1</v>
      </c>
      <c r="BU38" s="37">
        <v>1</v>
      </c>
      <c r="BV38" s="50">
        <v>1</v>
      </c>
      <c r="BW38" s="58">
        <v>1</v>
      </c>
      <c r="BX38" s="58">
        <v>1</v>
      </c>
      <c r="BY38" s="37">
        <v>1</v>
      </c>
      <c r="BZ38" s="50">
        <v>1</v>
      </c>
      <c r="CA38" s="58">
        <v>0</v>
      </c>
      <c r="CB38" s="58">
        <v>0</v>
      </c>
      <c r="CC38" s="37">
        <v>0</v>
      </c>
      <c r="CD38" s="50">
        <v>0</v>
      </c>
      <c r="CE38" s="58">
        <v>0</v>
      </c>
      <c r="CF38" s="58">
        <v>0</v>
      </c>
      <c r="CG38" s="37">
        <v>0</v>
      </c>
      <c r="CH38" s="50">
        <v>0</v>
      </c>
      <c r="CI38" s="58">
        <v>0</v>
      </c>
      <c r="CJ38" s="58">
        <v>0</v>
      </c>
      <c r="CK38" s="37">
        <v>0</v>
      </c>
      <c r="CL38" s="50">
        <v>0</v>
      </c>
      <c r="CM38" s="58">
        <v>0</v>
      </c>
      <c r="CN38" s="58">
        <v>0</v>
      </c>
      <c r="CO38" s="37">
        <v>0</v>
      </c>
      <c r="CP38" s="50">
        <v>0</v>
      </c>
      <c r="CQ38" s="58">
        <v>0</v>
      </c>
      <c r="CR38" s="58">
        <v>0</v>
      </c>
      <c r="CS38" s="37">
        <v>0</v>
      </c>
      <c r="CT38" s="50">
        <v>0</v>
      </c>
      <c r="CU38" s="58">
        <v>0</v>
      </c>
      <c r="CV38" s="58">
        <v>0</v>
      </c>
      <c r="CW38" s="37">
        <v>2</v>
      </c>
      <c r="CX38" s="50">
        <v>1</v>
      </c>
      <c r="CY38" s="58">
        <v>1</v>
      </c>
      <c r="CZ38" s="58">
        <v>1</v>
      </c>
      <c r="DA38" s="37">
        <v>1</v>
      </c>
      <c r="DB38" s="50">
        <v>1</v>
      </c>
      <c r="DC38" s="58">
        <v>1</v>
      </c>
      <c r="DD38" s="58">
        <v>0</v>
      </c>
      <c r="DE38" s="37">
        <v>0</v>
      </c>
      <c r="DF38" s="50">
        <v>0</v>
      </c>
      <c r="DG38" s="58">
        <v>1</v>
      </c>
      <c r="DH38" s="58">
        <v>1</v>
      </c>
      <c r="DI38" s="70">
        <v>0</v>
      </c>
      <c r="DJ38" s="50">
        <v>0.7769479507</v>
      </c>
      <c r="DK38" s="58">
        <v>1.6782917230000001</v>
      </c>
      <c r="DL38" s="58">
        <v>4.7845260100999996</v>
      </c>
      <c r="DM38" s="37">
        <v>4.0426873603000004</v>
      </c>
      <c r="DN38" s="50">
        <v>4.0294819927000001</v>
      </c>
      <c r="DO38" s="58">
        <v>4.0629153789999997</v>
      </c>
      <c r="DP38" s="58">
        <v>3.9332586718</v>
      </c>
      <c r="DQ38" s="37">
        <v>4.6540795696000004</v>
      </c>
    </row>
    <row r="39" spans="1:121" x14ac:dyDescent="0.2">
      <c r="A39" s="6" t="s">
        <v>36</v>
      </c>
      <c r="B39" s="50">
        <v>0</v>
      </c>
      <c r="C39" s="58">
        <v>0</v>
      </c>
      <c r="D39" s="58">
        <v>0</v>
      </c>
      <c r="E39" s="37">
        <v>0</v>
      </c>
      <c r="F39" s="50">
        <v>0</v>
      </c>
      <c r="G39" s="58">
        <v>0</v>
      </c>
      <c r="H39" s="58">
        <v>0</v>
      </c>
      <c r="I39" s="37">
        <v>0</v>
      </c>
      <c r="J39" s="50">
        <v>0</v>
      </c>
      <c r="K39" s="58">
        <v>0</v>
      </c>
      <c r="L39" s="58">
        <v>0</v>
      </c>
      <c r="M39" s="37">
        <v>0</v>
      </c>
      <c r="N39" s="50">
        <v>0</v>
      </c>
      <c r="O39" s="58">
        <v>0</v>
      </c>
      <c r="P39" s="58">
        <v>0</v>
      </c>
      <c r="Q39" s="37">
        <v>0</v>
      </c>
      <c r="R39" s="50">
        <v>0</v>
      </c>
      <c r="S39" s="58">
        <v>0</v>
      </c>
      <c r="T39" s="58">
        <v>0</v>
      </c>
      <c r="U39" s="37">
        <v>0</v>
      </c>
      <c r="V39" s="50">
        <v>0</v>
      </c>
      <c r="W39" s="58">
        <v>0</v>
      </c>
      <c r="X39" s="58">
        <v>0</v>
      </c>
      <c r="Y39" s="37">
        <v>0</v>
      </c>
      <c r="Z39" s="50">
        <v>0</v>
      </c>
      <c r="AA39" s="58">
        <v>0</v>
      </c>
      <c r="AB39" s="58">
        <v>0</v>
      </c>
      <c r="AC39" s="37">
        <v>0</v>
      </c>
      <c r="AD39" s="50">
        <v>0</v>
      </c>
      <c r="AE39" s="58">
        <v>0</v>
      </c>
      <c r="AF39" s="58">
        <v>0</v>
      </c>
      <c r="AG39" s="37">
        <v>0</v>
      </c>
      <c r="AH39" s="50">
        <v>0</v>
      </c>
      <c r="AI39" s="58">
        <v>0</v>
      </c>
      <c r="AJ39" s="58">
        <v>0</v>
      </c>
      <c r="AK39" s="37">
        <v>0</v>
      </c>
      <c r="AL39" s="50">
        <v>0</v>
      </c>
      <c r="AM39" s="58">
        <v>0</v>
      </c>
      <c r="AN39" s="58">
        <v>0</v>
      </c>
      <c r="AO39" s="37">
        <v>0</v>
      </c>
      <c r="AP39" s="50">
        <v>0</v>
      </c>
      <c r="AQ39" s="58">
        <v>0</v>
      </c>
      <c r="AR39" s="58">
        <v>0</v>
      </c>
      <c r="AS39" s="37">
        <v>0</v>
      </c>
      <c r="AT39" s="50">
        <v>0</v>
      </c>
      <c r="AU39" s="58">
        <v>0</v>
      </c>
      <c r="AV39" s="58">
        <v>0</v>
      </c>
      <c r="AW39" s="37">
        <v>0</v>
      </c>
      <c r="AX39" s="50">
        <v>0</v>
      </c>
      <c r="AY39" s="58">
        <v>0</v>
      </c>
      <c r="AZ39" s="58">
        <v>0</v>
      </c>
      <c r="BA39" s="37">
        <v>0</v>
      </c>
      <c r="BB39" s="50">
        <v>0</v>
      </c>
      <c r="BC39" s="58">
        <v>0</v>
      </c>
      <c r="BD39" s="58">
        <v>0</v>
      </c>
      <c r="BE39" s="37">
        <v>0</v>
      </c>
      <c r="BF39" s="50">
        <v>0</v>
      </c>
      <c r="BG39" s="58">
        <v>0</v>
      </c>
      <c r="BH39" s="58">
        <v>0</v>
      </c>
      <c r="BI39" s="37">
        <v>0</v>
      </c>
      <c r="BJ39" s="50">
        <v>0</v>
      </c>
      <c r="BK39" s="58">
        <v>0</v>
      </c>
      <c r="BL39" s="58">
        <v>0</v>
      </c>
      <c r="BM39" s="37">
        <v>0</v>
      </c>
      <c r="BN39" s="50">
        <v>0</v>
      </c>
      <c r="BO39" s="58">
        <v>0</v>
      </c>
      <c r="BP39" s="58">
        <v>0</v>
      </c>
      <c r="BQ39" s="37">
        <v>0</v>
      </c>
      <c r="BR39" s="50">
        <v>0</v>
      </c>
      <c r="BS39" s="58">
        <v>0</v>
      </c>
      <c r="BT39" s="58">
        <v>0</v>
      </c>
      <c r="BU39" s="37">
        <v>0</v>
      </c>
      <c r="BV39" s="50">
        <v>0</v>
      </c>
      <c r="BW39" s="58">
        <v>0</v>
      </c>
      <c r="BX39" s="58">
        <v>0</v>
      </c>
      <c r="BY39" s="37">
        <v>0</v>
      </c>
      <c r="BZ39" s="50">
        <v>0</v>
      </c>
      <c r="CA39" s="58">
        <v>0</v>
      </c>
      <c r="CB39" s="58">
        <v>0</v>
      </c>
      <c r="CC39" s="37">
        <v>1</v>
      </c>
      <c r="CD39" s="50">
        <v>1</v>
      </c>
      <c r="CE39" s="58">
        <v>0</v>
      </c>
      <c r="CF39" s="58">
        <v>0</v>
      </c>
      <c r="CG39" s="37">
        <v>0</v>
      </c>
      <c r="CH39" s="50">
        <v>0</v>
      </c>
      <c r="CI39" s="58">
        <v>0</v>
      </c>
      <c r="CJ39" s="58">
        <v>0</v>
      </c>
      <c r="CK39" s="37">
        <v>0</v>
      </c>
      <c r="CL39" s="50">
        <v>1</v>
      </c>
      <c r="CM39" s="58">
        <v>1</v>
      </c>
      <c r="CN39" s="58">
        <v>2</v>
      </c>
      <c r="CO39" s="37">
        <v>2</v>
      </c>
      <c r="CP39" s="50">
        <v>3</v>
      </c>
      <c r="CQ39" s="58">
        <v>3</v>
      </c>
      <c r="CR39" s="58">
        <v>2</v>
      </c>
      <c r="CS39" s="37">
        <v>2</v>
      </c>
      <c r="CT39" s="50">
        <v>2</v>
      </c>
      <c r="CU39" s="58">
        <v>2</v>
      </c>
      <c r="CV39" s="58">
        <v>3</v>
      </c>
      <c r="CW39" s="37">
        <v>3.3728410778</v>
      </c>
      <c r="CX39" s="50">
        <v>3.3554178145</v>
      </c>
      <c r="CY39" s="58">
        <v>5.3552255392000001</v>
      </c>
      <c r="CZ39" s="58">
        <v>6.3563851002999998</v>
      </c>
      <c r="DA39" s="37">
        <v>2.3608988331999998</v>
      </c>
      <c r="DB39" s="50">
        <v>1.3640189054</v>
      </c>
      <c r="DC39" s="58">
        <v>3.3550248692000002</v>
      </c>
      <c r="DD39" s="58">
        <v>4.3511957989000001</v>
      </c>
      <c r="DE39" s="37">
        <v>4.3405468984000004</v>
      </c>
      <c r="DF39" s="50">
        <v>3.3372504639999998</v>
      </c>
      <c r="DG39" s="58">
        <v>1.3109321941000001</v>
      </c>
      <c r="DH39" s="58">
        <v>2.2953868033</v>
      </c>
      <c r="DI39" s="70">
        <v>1.2768536074000001</v>
      </c>
      <c r="DJ39" s="50">
        <v>1.8289667919999999</v>
      </c>
      <c r="DK39" s="58">
        <v>2.7755881704999998</v>
      </c>
      <c r="DL39" s="58">
        <v>2.7655393483999999</v>
      </c>
      <c r="DM39" s="37">
        <v>1.8238464982</v>
      </c>
      <c r="DN39" s="50">
        <v>1.8180927121999999</v>
      </c>
      <c r="DO39" s="58">
        <v>2.7555832430999998</v>
      </c>
      <c r="DP39" s="58">
        <v>3.5881456844000001</v>
      </c>
      <c r="DQ39" s="37">
        <v>2.3060659156000001</v>
      </c>
    </row>
    <row r="40" spans="1:121" x14ac:dyDescent="0.2">
      <c r="A40" s="5" t="str">
        <f>VLOOKUP("&lt;Zeilentitel_6&gt;",Uebersetzungen!$B$3:$E$98,Uebersetzungen!$B$2+1,FALSE)</f>
        <v>Region Landquart</v>
      </c>
      <c r="B40" s="49">
        <v>12.361900469</v>
      </c>
      <c r="C40" s="57">
        <v>11.448762224199999</v>
      </c>
      <c r="D40" s="57">
        <v>10.4905979567</v>
      </c>
      <c r="E40" s="39">
        <v>10.482665728299999</v>
      </c>
      <c r="F40" s="49">
        <v>8.5197736770999999</v>
      </c>
      <c r="G40" s="57">
        <v>5.7094031219999994</v>
      </c>
      <c r="H40" s="57">
        <v>5.7236379565000002</v>
      </c>
      <c r="I40" s="39">
        <v>7.6435520169000011</v>
      </c>
      <c r="J40" s="49">
        <v>7.6521811699000004</v>
      </c>
      <c r="K40" s="57">
        <v>11.4097915743</v>
      </c>
      <c r="L40" s="57">
        <v>11.3978692305</v>
      </c>
      <c r="M40" s="39">
        <v>12.3755231349</v>
      </c>
      <c r="N40" s="49">
        <v>12.5291279997</v>
      </c>
      <c r="O40" s="57">
        <v>11.5044732276</v>
      </c>
      <c r="P40" s="57">
        <v>18.204020873300003</v>
      </c>
      <c r="Q40" s="39">
        <v>15.415716936900001</v>
      </c>
      <c r="R40" s="49">
        <v>14.4392658727</v>
      </c>
      <c r="S40" s="57">
        <v>15.397400149400001</v>
      </c>
      <c r="T40" s="57">
        <v>25.9065391916</v>
      </c>
      <c r="U40" s="39">
        <v>26.8589108225</v>
      </c>
      <c r="V40" s="49">
        <v>26.828028235799998</v>
      </c>
      <c r="W40" s="57">
        <v>29.644862964300003</v>
      </c>
      <c r="X40" s="57">
        <v>32.498949701400001</v>
      </c>
      <c r="Y40" s="39">
        <v>34.377093627500003</v>
      </c>
      <c r="Z40" s="49">
        <v>37.275334921499997</v>
      </c>
      <c r="AA40" s="57">
        <v>37.217660220799999</v>
      </c>
      <c r="AB40" s="57">
        <v>34.843774164599999</v>
      </c>
      <c r="AC40" s="39">
        <v>34.833747123999999</v>
      </c>
      <c r="AD40" s="49">
        <v>32.889290899800002</v>
      </c>
      <c r="AE40" s="57">
        <v>32.892653819400003</v>
      </c>
      <c r="AF40" s="57">
        <v>35.8064511233</v>
      </c>
      <c r="AG40" s="39">
        <v>36.789809546200004</v>
      </c>
      <c r="AH40" s="49">
        <v>35.7706420341</v>
      </c>
      <c r="AI40" s="57">
        <v>34.834988995099998</v>
      </c>
      <c r="AJ40" s="57">
        <v>40.8107806943</v>
      </c>
      <c r="AK40" s="39">
        <v>40.876991356200001</v>
      </c>
      <c r="AL40" s="49">
        <v>40.810398943300001</v>
      </c>
      <c r="AM40" s="57">
        <v>42.8343772606</v>
      </c>
      <c r="AN40" s="57">
        <v>55.958736829199999</v>
      </c>
      <c r="AO40" s="39">
        <v>51.701954120799996</v>
      </c>
      <c r="AP40" s="49">
        <v>51.398770222299994</v>
      </c>
      <c r="AQ40" s="57">
        <v>56.692726278500004</v>
      </c>
      <c r="AR40" s="57">
        <v>61.330161864399997</v>
      </c>
      <c r="AS40" s="39">
        <v>62.396192214700001</v>
      </c>
      <c r="AT40" s="49">
        <v>57.075173916399997</v>
      </c>
      <c r="AU40" s="57">
        <v>57.548747206599998</v>
      </c>
      <c r="AV40" s="57">
        <v>59.307732952700007</v>
      </c>
      <c r="AW40" s="39">
        <v>62.470846111100002</v>
      </c>
      <c r="AX40" s="49">
        <v>63.490030176399998</v>
      </c>
      <c r="AY40" s="57">
        <v>65.913111704399995</v>
      </c>
      <c r="AZ40" s="57">
        <v>55.242349858099999</v>
      </c>
      <c r="BA40" s="39">
        <v>55.3055387279</v>
      </c>
      <c r="BB40" s="49">
        <v>93.717348544699988</v>
      </c>
      <c r="BC40" s="57">
        <v>96.804670295899996</v>
      </c>
      <c r="BD40" s="57">
        <v>95.303668065799997</v>
      </c>
      <c r="BE40" s="39">
        <v>99.551496786399994</v>
      </c>
      <c r="BF40" s="49">
        <v>107.13571617869999</v>
      </c>
      <c r="BG40" s="57">
        <v>124.44289152549999</v>
      </c>
      <c r="BH40" s="57">
        <v>134.4017898203</v>
      </c>
      <c r="BI40" s="39">
        <v>143.33103744069999</v>
      </c>
      <c r="BJ40" s="49">
        <v>123.546358701</v>
      </c>
      <c r="BK40" s="57">
        <v>136.56955598299999</v>
      </c>
      <c r="BL40" s="57">
        <v>144</v>
      </c>
      <c r="BM40" s="39">
        <v>141</v>
      </c>
      <c r="BN40" s="49">
        <v>147</v>
      </c>
      <c r="BO40" s="57">
        <v>150</v>
      </c>
      <c r="BP40" s="57">
        <v>152.16467127999999</v>
      </c>
      <c r="BQ40" s="39">
        <v>158.15163025999999</v>
      </c>
      <c r="BR40" s="49">
        <v>152.13133560400001</v>
      </c>
      <c r="BS40" s="57">
        <v>156.18651914999998</v>
      </c>
      <c r="BT40" s="57">
        <v>164.19178163999999</v>
      </c>
      <c r="BU40" s="39">
        <v>165.1699271</v>
      </c>
      <c r="BV40" s="49">
        <v>175.48026863299998</v>
      </c>
      <c r="BW40" s="57">
        <v>180.48872459400002</v>
      </c>
      <c r="BX40" s="57">
        <v>177.84785613000003</v>
      </c>
      <c r="BY40" s="39">
        <v>177.792706114</v>
      </c>
      <c r="BZ40" s="49">
        <v>172.40672571299999</v>
      </c>
      <c r="CA40" s="57">
        <v>185.860759395</v>
      </c>
      <c r="CB40" s="57">
        <v>195.85627099999999</v>
      </c>
      <c r="CC40" s="39">
        <v>180.81271797400001</v>
      </c>
      <c r="CD40" s="49">
        <v>178.93295402000001</v>
      </c>
      <c r="CE40" s="57">
        <v>188.96241380999999</v>
      </c>
      <c r="CF40" s="57">
        <v>188.94597328999998</v>
      </c>
      <c r="CG40" s="39">
        <v>180.91424317000002</v>
      </c>
      <c r="CH40" s="49">
        <v>169.36382524679999</v>
      </c>
      <c r="CI40" s="57">
        <v>182.95498278389999</v>
      </c>
      <c r="CJ40" s="57">
        <v>181.31322726939999</v>
      </c>
      <c r="CK40" s="39">
        <v>177.464159946</v>
      </c>
      <c r="CL40" s="49">
        <v>191.918677581</v>
      </c>
      <c r="CM40" s="57">
        <v>208.86735877979999</v>
      </c>
      <c r="CN40" s="57">
        <v>215.8127165672</v>
      </c>
      <c r="CO40" s="39">
        <v>208.77020776379999</v>
      </c>
      <c r="CP40" s="49">
        <v>211.1965798466</v>
      </c>
      <c r="CQ40" s="57">
        <v>225.16298761339999</v>
      </c>
      <c r="CR40" s="57">
        <v>229.76262404319999</v>
      </c>
      <c r="CS40" s="39">
        <v>228.38427382500001</v>
      </c>
      <c r="CT40" s="49">
        <v>241.35806904</v>
      </c>
      <c r="CU40" s="57">
        <v>236.36681756799999</v>
      </c>
      <c r="CV40" s="57">
        <v>236.10013351399999</v>
      </c>
      <c r="CW40" s="39">
        <v>237.11852323599999</v>
      </c>
      <c r="CX40" s="49">
        <v>236.06625344</v>
      </c>
      <c r="CY40" s="57">
        <v>239.065676618</v>
      </c>
      <c r="CZ40" s="57">
        <v>242.28226978000001</v>
      </c>
      <c r="DA40" s="39">
        <v>238.08269650299999</v>
      </c>
      <c r="DB40" s="49">
        <v>253.668837475</v>
      </c>
      <c r="DC40" s="57">
        <v>257.98931520899998</v>
      </c>
      <c r="DD40" s="57">
        <v>263.31848811899999</v>
      </c>
      <c r="DE40" s="39">
        <v>259.70273449000001</v>
      </c>
      <c r="DF40" s="49">
        <v>277.68625231999999</v>
      </c>
      <c r="DG40" s="57">
        <v>279.24372877999997</v>
      </c>
      <c r="DH40" s="57">
        <v>277.18154720999996</v>
      </c>
      <c r="DI40" s="69">
        <v>270.38426803999999</v>
      </c>
      <c r="DJ40" s="49">
        <v>279.77256393900001</v>
      </c>
      <c r="DK40" s="57">
        <v>286.86283219000001</v>
      </c>
      <c r="DL40" s="57">
        <v>285.98979563370006</v>
      </c>
      <c r="DM40" s="39">
        <v>294.01866188849999</v>
      </c>
      <c r="DN40" s="49">
        <v>293.26340919899997</v>
      </c>
      <c r="DO40" s="57">
        <v>303.87556636759996</v>
      </c>
      <c r="DP40" s="57">
        <v>300.09648382400002</v>
      </c>
      <c r="DQ40" s="39">
        <v>301.1179306514</v>
      </c>
    </row>
    <row r="41" spans="1:121" x14ac:dyDescent="0.2">
      <c r="A41" s="6" t="s">
        <v>69</v>
      </c>
      <c r="B41" s="50">
        <v>0</v>
      </c>
      <c r="C41" s="58">
        <v>0</v>
      </c>
      <c r="D41" s="58">
        <v>0</v>
      </c>
      <c r="E41" s="37">
        <v>0</v>
      </c>
      <c r="F41" s="50">
        <v>0.93843585949999997</v>
      </c>
      <c r="G41" s="58">
        <v>0.93934494820000003</v>
      </c>
      <c r="H41" s="58">
        <v>0.93979946540000003</v>
      </c>
      <c r="I41" s="37">
        <v>0.93934089030000001</v>
      </c>
      <c r="J41" s="50">
        <v>0.94006937130000001</v>
      </c>
      <c r="K41" s="58">
        <v>0.94006644419999996</v>
      </c>
      <c r="L41" s="58">
        <v>0.93936473279999999</v>
      </c>
      <c r="M41" s="37">
        <v>0.93944705029999998</v>
      </c>
      <c r="N41" s="50">
        <v>0.9724502558</v>
      </c>
      <c r="O41" s="58">
        <v>0</v>
      </c>
      <c r="P41" s="58">
        <v>0</v>
      </c>
      <c r="Q41" s="37">
        <v>0</v>
      </c>
      <c r="R41" s="50">
        <v>0</v>
      </c>
      <c r="S41" s="58">
        <v>0</v>
      </c>
      <c r="T41" s="58">
        <v>0</v>
      </c>
      <c r="U41" s="37">
        <v>0</v>
      </c>
      <c r="V41" s="50">
        <v>0</v>
      </c>
      <c r="W41" s="58">
        <v>0</v>
      </c>
      <c r="X41" s="58">
        <v>0</v>
      </c>
      <c r="Y41" s="37">
        <v>0</v>
      </c>
      <c r="Z41" s="50">
        <v>0</v>
      </c>
      <c r="AA41" s="58">
        <v>0</v>
      </c>
      <c r="AB41" s="58">
        <v>0</v>
      </c>
      <c r="AC41" s="37">
        <v>0</v>
      </c>
      <c r="AD41" s="50">
        <v>0</v>
      </c>
      <c r="AE41" s="58">
        <v>0.99045282459999995</v>
      </c>
      <c r="AF41" s="58">
        <v>0.98796375420000004</v>
      </c>
      <c r="AG41" s="37">
        <v>0</v>
      </c>
      <c r="AH41" s="50">
        <v>0.99011157039999997</v>
      </c>
      <c r="AI41" s="58">
        <v>0.99305982420000005</v>
      </c>
      <c r="AJ41" s="58">
        <v>0</v>
      </c>
      <c r="AK41" s="37">
        <v>0</v>
      </c>
      <c r="AL41" s="50">
        <v>0</v>
      </c>
      <c r="AM41" s="58">
        <v>0</v>
      </c>
      <c r="AN41" s="58">
        <v>0</v>
      </c>
      <c r="AO41" s="37">
        <v>0</v>
      </c>
      <c r="AP41" s="50">
        <v>0</v>
      </c>
      <c r="AQ41" s="58">
        <v>1</v>
      </c>
      <c r="AR41" s="58">
        <v>0.99864848260000005</v>
      </c>
      <c r="AS41" s="37">
        <v>0.99878094910000004</v>
      </c>
      <c r="AT41" s="50">
        <v>1.9877635702000001</v>
      </c>
      <c r="AU41" s="58">
        <v>1.9769094679000001</v>
      </c>
      <c r="AV41" s="58">
        <v>2.7972541658000001</v>
      </c>
      <c r="AW41" s="37">
        <v>2.7316986671999999</v>
      </c>
      <c r="AX41" s="50">
        <v>2.7567974707</v>
      </c>
      <c r="AY41" s="58">
        <v>2.8154832477</v>
      </c>
      <c r="AZ41" s="58">
        <v>2.7134905683000001</v>
      </c>
      <c r="BA41" s="37">
        <v>2.7128652803</v>
      </c>
      <c r="BB41" s="50">
        <v>1.689247559</v>
      </c>
      <c r="BC41" s="58">
        <v>1.731581241</v>
      </c>
      <c r="BD41" s="58">
        <v>1.6961478270999999</v>
      </c>
      <c r="BE41" s="37">
        <v>1.7117672608000001</v>
      </c>
      <c r="BF41" s="50">
        <v>1.6762778728000001</v>
      </c>
      <c r="BG41" s="58">
        <v>1.7055512581000001</v>
      </c>
      <c r="BH41" s="58">
        <v>2.5052069439000002</v>
      </c>
      <c r="BI41" s="37">
        <v>3.3312880045000002</v>
      </c>
      <c r="BJ41" s="50">
        <v>2</v>
      </c>
      <c r="BK41" s="58">
        <v>2</v>
      </c>
      <c r="BL41" s="58">
        <v>2</v>
      </c>
      <c r="BM41" s="37">
        <v>3</v>
      </c>
      <c r="BN41" s="50">
        <v>4</v>
      </c>
      <c r="BO41" s="58">
        <v>5</v>
      </c>
      <c r="BP41" s="58">
        <v>6</v>
      </c>
      <c r="BQ41" s="37">
        <v>6</v>
      </c>
      <c r="BR41" s="50">
        <v>5</v>
      </c>
      <c r="BS41" s="58">
        <v>4</v>
      </c>
      <c r="BT41" s="58">
        <v>5</v>
      </c>
      <c r="BU41" s="37">
        <v>6</v>
      </c>
      <c r="BV41" s="50">
        <v>6</v>
      </c>
      <c r="BW41" s="58">
        <v>6</v>
      </c>
      <c r="BX41" s="58">
        <v>6</v>
      </c>
      <c r="BY41" s="37">
        <v>6</v>
      </c>
      <c r="BZ41" s="50">
        <v>6</v>
      </c>
      <c r="CA41" s="58">
        <v>6</v>
      </c>
      <c r="CB41" s="58">
        <v>6</v>
      </c>
      <c r="CC41" s="37">
        <v>6</v>
      </c>
      <c r="CD41" s="50">
        <v>7</v>
      </c>
      <c r="CE41" s="58">
        <v>9</v>
      </c>
      <c r="CF41" s="58">
        <v>9</v>
      </c>
      <c r="CG41" s="37">
        <v>10</v>
      </c>
      <c r="CH41" s="50">
        <v>8.4792056167999998</v>
      </c>
      <c r="CI41" s="58">
        <v>8.4774913938999994</v>
      </c>
      <c r="CJ41" s="58">
        <v>7.4690774394000004</v>
      </c>
      <c r="CK41" s="37">
        <v>8.4641599460000005</v>
      </c>
      <c r="CL41" s="50">
        <v>8.4593387905000004</v>
      </c>
      <c r="CM41" s="58">
        <v>7.4336793899</v>
      </c>
      <c r="CN41" s="58">
        <v>8.4063582835999995</v>
      </c>
      <c r="CO41" s="37">
        <v>6.3851038819000001</v>
      </c>
      <c r="CP41" s="50">
        <v>8.3988599483000002</v>
      </c>
      <c r="CQ41" s="58">
        <v>9.3876625367000006</v>
      </c>
      <c r="CR41" s="58">
        <v>9.3813120215999994</v>
      </c>
      <c r="CS41" s="37">
        <v>11.384273824999999</v>
      </c>
      <c r="CT41" s="50">
        <v>11.35806904</v>
      </c>
      <c r="CU41" s="58">
        <v>12.366817568</v>
      </c>
      <c r="CV41" s="58">
        <v>12.366711172</v>
      </c>
      <c r="CW41" s="37">
        <v>10.372841078</v>
      </c>
      <c r="CX41" s="50">
        <v>11.355417814999999</v>
      </c>
      <c r="CY41" s="58">
        <v>12.355225538999999</v>
      </c>
      <c r="CZ41" s="58">
        <v>11.356385100000001</v>
      </c>
      <c r="DA41" s="37">
        <v>13</v>
      </c>
      <c r="DB41" s="50">
        <v>11</v>
      </c>
      <c r="DC41" s="58">
        <v>12</v>
      </c>
      <c r="DD41" s="58">
        <v>14</v>
      </c>
      <c r="DE41" s="37">
        <v>13</v>
      </c>
      <c r="DF41" s="50">
        <v>14</v>
      </c>
      <c r="DG41" s="58">
        <v>14</v>
      </c>
      <c r="DH41" s="58">
        <v>14</v>
      </c>
      <c r="DI41" s="70">
        <v>14</v>
      </c>
      <c r="DJ41" s="50">
        <v>12.12405905</v>
      </c>
      <c r="DK41" s="58">
        <v>12.273857158</v>
      </c>
      <c r="DL41" s="58">
        <v>13.227631622000001</v>
      </c>
      <c r="DM41" s="37">
        <v>13.900856193999999</v>
      </c>
      <c r="DN41" s="50">
        <v>13.155921995</v>
      </c>
      <c r="DO41" s="58">
        <v>14.615415949999999</v>
      </c>
      <c r="DP41" s="58">
        <v>13.77806365</v>
      </c>
      <c r="DQ41" s="37">
        <v>12.881058452</v>
      </c>
    </row>
    <row r="42" spans="1:121" x14ac:dyDescent="0.2">
      <c r="A42" s="6" t="s">
        <v>70</v>
      </c>
      <c r="B42" s="50">
        <v>0</v>
      </c>
      <c r="C42" s="58">
        <v>0</v>
      </c>
      <c r="D42" s="58">
        <v>0</v>
      </c>
      <c r="E42" s="37">
        <v>0</v>
      </c>
      <c r="F42" s="50">
        <v>0</v>
      </c>
      <c r="G42" s="58">
        <v>0</v>
      </c>
      <c r="H42" s="58">
        <v>0</v>
      </c>
      <c r="I42" s="37">
        <v>0</v>
      </c>
      <c r="J42" s="50">
        <v>0</v>
      </c>
      <c r="K42" s="58">
        <v>0</v>
      </c>
      <c r="L42" s="58">
        <v>0</v>
      </c>
      <c r="M42" s="37">
        <v>0</v>
      </c>
      <c r="N42" s="50">
        <v>0</v>
      </c>
      <c r="O42" s="58">
        <v>0</v>
      </c>
      <c r="P42" s="58">
        <v>0</v>
      </c>
      <c r="Q42" s="37">
        <v>0</v>
      </c>
      <c r="R42" s="50">
        <v>0</v>
      </c>
      <c r="S42" s="58">
        <v>0</v>
      </c>
      <c r="T42" s="58">
        <v>0</v>
      </c>
      <c r="U42" s="37">
        <v>0</v>
      </c>
      <c r="V42" s="50">
        <v>0</v>
      </c>
      <c r="W42" s="58">
        <v>0</v>
      </c>
      <c r="X42" s="58">
        <v>0</v>
      </c>
      <c r="Y42" s="37">
        <v>0</v>
      </c>
      <c r="Z42" s="50">
        <v>0</v>
      </c>
      <c r="AA42" s="58">
        <v>0</v>
      </c>
      <c r="AB42" s="58">
        <v>0</v>
      </c>
      <c r="AC42" s="37">
        <v>0</v>
      </c>
      <c r="AD42" s="50">
        <v>0</v>
      </c>
      <c r="AE42" s="58">
        <v>0.99856868310000002</v>
      </c>
      <c r="AF42" s="58">
        <v>0.99758891890000001</v>
      </c>
      <c r="AG42" s="37">
        <v>0.99741310750000001</v>
      </c>
      <c r="AH42" s="50">
        <v>1.9840460871000001</v>
      </c>
      <c r="AI42" s="58">
        <v>1.9898413979</v>
      </c>
      <c r="AJ42" s="58">
        <v>1.9901580243000001</v>
      </c>
      <c r="AK42" s="37">
        <v>0.9988326086</v>
      </c>
      <c r="AL42" s="50">
        <v>1.9945454868000001</v>
      </c>
      <c r="AM42" s="58">
        <v>1.9961237163000001</v>
      </c>
      <c r="AN42" s="58">
        <v>2</v>
      </c>
      <c r="AO42" s="37">
        <v>0</v>
      </c>
      <c r="AP42" s="50">
        <v>0</v>
      </c>
      <c r="AQ42" s="58">
        <v>1</v>
      </c>
      <c r="AR42" s="58">
        <v>0.99832624680000004</v>
      </c>
      <c r="AS42" s="37">
        <v>1.9976277471999999</v>
      </c>
      <c r="AT42" s="50">
        <v>1.9935862701</v>
      </c>
      <c r="AU42" s="58">
        <v>1.9874682613000001</v>
      </c>
      <c r="AV42" s="58">
        <v>1.9710953137</v>
      </c>
      <c r="AW42" s="37">
        <v>2.7136969796999999</v>
      </c>
      <c r="AX42" s="50">
        <v>2.7111006022000002</v>
      </c>
      <c r="AY42" s="58">
        <v>2.7166445910000001</v>
      </c>
      <c r="AZ42" s="58">
        <v>2.6759736316999998</v>
      </c>
      <c r="BA42" s="37">
        <v>2.6647198286</v>
      </c>
      <c r="BB42" s="50">
        <v>2.6451393663</v>
      </c>
      <c r="BC42" s="58">
        <v>2.6419054018999999</v>
      </c>
      <c r="BD42" s="58">
        <v>2.6152449109</v>
      </c>
      <c r="BE42" s="37">
        <v>3.5433834703999998</v>
      </c>
      <c r="BF42" s="50">
        <v>3.5010352106</v>
      </c>
      <c r="BG42" s="58">
        <v>4.4172252797000002</v>
      </c>
      <c r="BH42" s="58">
        <v>4.3721599974999998</v>
      </c>
      <c r="BI42" s="37">
        <v>3.3922006522000001</v>
      </c>
      <c r="BJ42" s="50">
        <v>3</v>
      </c>
      <c r="BK42" s="58">
        <v>4</v>
      </c>
      <c r="BL42" s="58">
        <v>3</v>
      </c>
      <c r="BM42" s="37">
        <v>3</v>
      </c>
      <c r="BN42" s="50">
        <v>5</v>
      </c>
      <c r="BO42" s="58">
        <v>9</v>
      </c>
      <c r="BP42" s="58">
        <v>8</v>
      </c>
      <c r="BQ42" s="37">
        <v>4</v>
      </c>
      <c r="BR42" s="50">
        <v>4</v>
      </c>
      <c r="BS42" s="58">
        <v>3</v>
      </c>
      <c r="BT42" s="58">
        <v>3</v>
      </c>
      <c r="BU42" s="37">
        <v>7</v>
      </c>
      <c r="BV42" s="50">
        <v>6</v>
      </c>
      <c r="BW42" s="58">
        <v>4</v>
      </c>
      <c r="BX42" s="58">
        <v>4</v>
      </c>
      <c r="BY42" s="37">
        <v>4</v>
      </c>
      <c r="BZ42" s="50">
        <v>4</v>
      </c>
      <c r="CA42" s="58">
        <v>4</v>
      </c>
      <c r="CB42" s="58">
        <v>5</v>
      </c>
      <c r="CC42" s="37">
        <v>4</v>
      </c>
      <c r="CD42" s="50">
        <v>3</v>
      </c>
      <c r="CE42" s="58">
        <v>3</v>
      </c>
      <c r="CF42" s="58">
        <v>3</v>
      </c>
      <c r="CG42" s="37">
        <v>3</v>
      </c>
      <c r="CH42" s="50">
        <v>3</v>
      </c>
      <c r="CI42" s="58">
        <v>4</v>
      </c>
      <c r="CJ42" s="58">
        <v>6</v>
      </c>
      <c r="CK42" s="37">
        <v>6</v>
      </c>
      <c r="CL42" s="50">
        <v>6</v>
      </c>
      <c r="CM42" s="58">
        <v>7</v>
      </c>
      <c r="CN42" s="58">
        <v>8</v>
      </c>
      <c r="CO42" s="37">
        <v>7</v>
      </c>
      <c r="CP42" s="50">
        <v>8</v>
      </c>
      <c r="CQ42" s="58">
        <v>8</v>
      </c>
      <c r="CR42" s="58">
        <v>8</v>
      </c>
      <c r="CS42" s="37">
        <v>11</v>
      </c>
      <c r="CT42" s="50">
        <v>13</v>
      </c>
      <c r="CU42" s="58">
        <v>16</v>
      </c>
      <c r="CV42" s="58">
        <v>15</v>
      </c>
      <c r="CW42" s="37">
        <v>13</v>
      </c>
      <c r="CX42" s="50">
        <v>16</v>
      </c>
      <c r="CY42" s="58">
        <v>15</v>
      </c>
      <c r="CZ42" s="58">
        <v>15</v>
      </c>
      <c r="DA42" s="37">
        <v>16</v>
      </c>
      <c r="DB42" s="50">
        <v>21</v>
      </c>
      <c r="DC42" s="58">
        <v>22</v>
      </c>
      <c r="DD42" s="58">
        <v>21</v>
      </c>
      <c r="DE42" s="37">
        <v>24</v>
      </c>
      <c r="DF42" s="50">
        <v>25</v>
      </c>
      <c r="DG42" s="58">
        <v>23</v>
      </c>
      <c r="DH42" s="58">
        <v>21</v>
      </c>
      <c r="DI42" s="70">
        <v>20</v>
      </c>
      <c r="DJ42" s="50">
        <v>17.704617134999999</v>
      </c>
      <c r="DK42" s="58">
        <v>17.834176436</v>
      </c>
      <c r="DL42" s="58">
        <v>19.61652205</v>
      </c>
      <c r="DM42" s="37">
        <v>18.497308937</v>
      </c>
      <c r="DN42" s="50">
        <v>19.691441573999999</v>
      </c>
      <c r="DO42" s="58">
        <v>22.558957808999999</v>
      </c>
      <c r="DP42" s="58">
        <v>23.569552365</v>
      </c>
      <c r="DQ42" s="37">
        <v>25.241433356000002</v>
      </c>
    </row>
    <row r="43" spans="1:121" x14ac:dyDescent="0.2">
      <c r="A43" s="6" t="s">
        <v>71</v>
      </c>
      <c r="B43" s="50">
        <v>0</v>
      </c>
      <c r="C43" s="58">
        <v>0</v>
      </c>
      <c r="D43" s="58">
        <v>0</v>
      </c>
      <c r="E43" s="37">
        <v>0</v>
      </c>
      <c r="F43" s="50">
        <v>0</v>
      </c>
      <c r="G43" s="58">
        <v>0</v>
      </c>
      <c r="H43" s="58">
        <v>0.96257177829999996</v>
      </c>
      <c r="I43" s="37">
        <v>0.96216885220000004</v>
      </c>
      <c r="J43" s="50">
        <v>0.96282786359999994</v>
      </c>
      <c r="K43" s="58">
        <v>0.96304423490000002</v>
      </c>
      <c r="L43" s="58">
        <v>0.96245300889999996</v>
      </c>
      <c r="M43" s="37">
        <v>0.96272408669999998</v>
      </c>
      <c r="N43" s="50">
        <v>0.98181497659999994</v>
      </c>
      <c r="O43" s="58">
        <v>0.98107112119999995</v>
      </c>
      <c r="P43" s="58">
        <v>0.98126390519999995</v>
      </c>
      <c r="Q43" s="37">
        <v>0.98162376110000005</v>
      </c>
      <c r="R43" s="50">
        <v>0.96908141699999995</v>
      </c>
      <c r="S43" s="58">
        <v>0.98120727770000005</v>
      </c>
      <c r="T43" s="58">
        <v>0.95310473699999998</v>
      </c>
      <c r="U43" s="37">
        <v>0.98152300950000004</v>
      </c>
      <c r="V43" s="50">
        <v>0.98144607910000004</v>
      </c>
      <c r="W43" s="58">
        <v>1.9523605825000001</v>
      </c>
      <c r="X43" s="58">
        <v>1.9515759296999999</v>
      </c>
      <c r="Y43" s="37">
        <v>1.9517314720000001</v>
      </c>
      <c r="Z43" s="50">
        <v>1.9464451495999999</v>
      </c>
      <c r="AA43" s="58">
        <v>0.98148648039999997</v>
      </c>
      <c r="AB43" s="58">
        <v>0.99796912940000004</v>
      </c>
      <c r="AC43" s="37">
        <v>0.99785432730000001</v>
      </c>
      <c r="AD43" s="50">
        <v>0.9986460372</v>
      </c>
      <c r="AE43" s="58">
        <v>0</v>
      </c>
      <c r="AF43" s="58">
        <v>0</v>
      </c>
      <c r="AG43" s="37">
        <v>0</v>
      </c>
      <c r="AH43" s="50">
        <v>0</v>
      </c>
      <c r="AI43" s="58">
        <v>0</v>
      </c>
      <c r="AJ43" s="58">
        <v>0</v>
      </c>
      <c r="AK43" s="37">
        <v>0</v>
      </c>
      <c r="AL43" s="50">
        <v>0</v>
      </c>
      <c r="AM43" s="58">
        <v>0</v>
      </c>
      <c r="AN43" s="58">
        <v>0</v>
      </c>
      <c r="AO43" s="37">
        <v>0</v>
      </c>
      <c r="AP43" s="50">
        <v>0</v>
      </c>
      <c r="AQ43" s="58">
        <v>0</v>
      </c>
      <c r="AR43" s="58">
        <v>0</v>
      </c>
      <c r="AS43" s="37">
        <v>0</v>
      </c>
      <c r="AT43" s="50">
        <v>0.99454361089999999</v>
      </c>
      <c r="AU43" s="58">
        <v>0.9892574194</v>
      </c>
      <c r="AV43" s="58">
        <v>0.97091881680000003</v>
      </c>
      <c r="AW43" s="37">
        <v>0.96584255620000004</v>
      </c>
      <c r="AX43" s="50">
        <v>1.878587027</v>
      </c>
      <c r="AY43" s="58">
        <v>2.8168886929000001</v>
      </c>
      <c r="AZ43" s="58">
        <v>2.7478330719000001</v>
      </c>
      <c r="BA43" s="37">
        <v>2.7634099156</v>
      </c>
      <c r="BB43" s="50">
        <v>2.6992379400000002</v>
      </c>
      <c r="BC43" s="58">
        <v>2.6753066284</v>
      </c>
      <c r="BD43" s="58">
        <v>2.6771598367</v>
      </c>
      <c r="BE43" s="37">
        <v>6.0374960334000001</v>
      </c>
      <c r="BF43" s="50">
        <v>6.8336912193000003</v>
      </c>
      <c r="BG43" s="58">
        <v>6.8022037728000004</v>
      </c>
      <c r="BH43" s="58">
        <v>5.8259293025999996</v>
      </c>
      <c r="BI43" s="37">
        <v>7.3771407027000002</v>
      </c>
      <c r="BJ43" s="50">
        <v>6</v>
      </c>
      <c r="BK43" s="58">
        <v>6</v>
      </c>
      <c r="BL43" s="58">
        <v>7</v>
      </c>
      <c r="BM43" s="37">
        <v>6</v>
      </c>
      <c r="BN43" s="50">
        <v>5</v>
      </c>
      <c r="BO43" s="58">
        <v>6</v>
      </c>
      <c r="BP43" s="58">
        <v>6</v>
      </c>
      <c r="BQ43" s="37">
        <v>6</v>
      </c>
      <c r="BR43" s="50">
        <v>6</v>
      </c>
      <c r="BS43" s="58">
        <v>5</v>
      </c>
      <c r="BT43" s="58">
        <v>7</v>
      </c>
      <c r="BU43" s="37">
        <v>8</v>
      </c>
      <c r="BV43" s="50">
        <v>7</v>
      </c>
      <c r="BW43" s="58">
        <v>9</v>
      </c>
      <c r="BX43" s="58">
        <v>9</v>
      </c>
      <c r="BY43" s="37">
        <v>7</v>
      </c>
      <c r="BZ43" s="50">
        <v>7</v>
      </c>
      <c r="CA43" s="58">
        <v>7</v>
      </c>
      <c r="CB43" s="58">
        <v>7</v>
      </c>
      <c r="CC43" s="37">
        <v>9</v>
      </c>
      <c r="CD43" s="50">
        <v>9</v>
      </c>
      <c r="CE43" s="58">
        <v>13</v>
      </c>
      <c r="CF43" s="58">
        <v>11</v>
      </c>
      <c r="CG43" s="37">
        <v>9</v>
      </c>
      <c r="CH43" s="50">
        <v>7</v>
      </c>
      <c r="CI43" s="58">
        <v>13</v>
      </c>
      <c r="CJ43" s="58">
        <v>12</v>
      </c>
      <c r="CK43" s="37">
        <v>13</v>
      </c>
      <c r="CL43" s="50">
        <v>14</v>
      </c>
      <c r="CM43" s="58">
        <v>14</v>
      </c>
      <c r="CN43" s="58">
        <v>13</v>
      </c>
      <c r="CO43" s="37">
        <v>13</v>
      </c>
      <c r="CP43" s="50">
        <v>14</v>
      </c>
      <c r="CQ43" s="58">
        <v>14</v>
      </c>
      <c r="CR43" s="58">
        <v>15</v>
      </c>
      <c r="CS43" s="37">
        <v>14</v>
      </c>
      <c r="CT43" s="50">
        <v>19</v>
      </c>
      <c r="CU43" s="58">
        <v>21</v>
      </c>
      <c r="CV43" s="58">
        <v>19.366711171999999</v>
      </c>
      <c r="CW43" s="37">
        <v>20.372841078</v>
      </c>
      <c r="CX43" s="50">
        <v>22.355417814999999</v>
      </c>
      <c r="CY43" s="58">
        <v>26.355225538999999</v>
      </c>
      <c r="CZ43" s="58">
        <v>26.356385100000001</v>
      </c>
      <c r="DA43" s="37">
        <v>24.360898833</v>
      </c>
      <c r="DB43" s="50">
        <v>29.364018904999998</v>
      </c>
      <c r="DC43" s="58">
        <v>32.355024868999998</v>
      </c>
      <c r="DD43" s="58">
        <v>29.351195798999999</v>
      </c>
      <c r="DE43" s="37">
        <v>26</v>
      </c>
      <c r="DF43" s="50">
        <v>37</v>
      </c>
      <c r="DG43" s="58">
        <v>35</v>
      </c>
      <c r="DH43" s="58">
        <v>36</v>
      </c>
      <c r="DI43" s="70">
        <v>29</v>
      </c>
      <c r="DJ43" s="50">
        <v>37.629286747999998</v>
      </c>
      <c r="DK43" s="58">
        <v>41.858637934000001</v>
      </c>
      <c r="DL43" s="58">
        <v>40.351920557</v>
      </c>
      <c r="DM43" s="37">
        <v>40.159301442999997</v>
      </c>
      <c r="DN43" s="50">
        <v>36.667451982000003</v>
      </c>
      <c r="DO43" s="58">
        <v>39.547025329999997</v>
      </c>
      <c r="DP43" s="58">
        <v>36.938043976000003</v>
      </c>
      <c r="DQ43" s="37">
        <v>31.080633018</v>
      </c>
    </row>
    <row r="44" spans="1:121" x14ac:dyDescent="0.2">
      <c r="A44" s="6" t="s">
        <v>72</v>
      </c>
      <c r="B44" s="50">
        <v>0</v>
      </c>
      <c r="C44" s="58">
        <v>0</v>
      </c>
      <c r="D44" s="58">
        <v>0</v>
      </c>
      <c r="E44" s="37">
        <v>0</v>
      </c>
      <c r="F44" s="50">
        <v>0</v>
      </c>
      <c r="G44" s="58">
        <v>0</v>
      </c>
      <c r="H44" s="58">
        <v>0</v>
      </c>
      <c r="I44" s="37">
        <v>0</v>
      </c>
      <c r="J44" s="50">
        <v>0</v>
      </c>
      <c r="K44" s="58">
        <v>0</v>
      </c>
      <c r="L44" s="58">
        <v>0</v>
      </c>
      <c r="M44" s="37">
        <v>0</v>
      </c>
      <c r="N44" s="50">
        <v>0</v>
      </c>
      <c r="O44" s="58">
        <v>0.92992681369999997</v>
      </c>
      <c r="P44" s="58">
        <v>0</v>
      </c>
      <c r="Q44" s="37">
        <v>0</v>
      </c>
      <c r="R44" s="50">
        <v>0.93384315269999996</v>
      </c>
      <c r="S44" s="58">
        <v>0.9356673405</v>
      </c>
      <c r="T44" s="58">
        <v>0.93398320889999997</v>
      </c>
      <c r="U44" s="37">
        <v>0.93596668490000001</v>
      </c>
      <c r="V44" s="50">
        <v>0.93629932670000005</v>
      </c>
      <c r="W44" s="58">
        <v>0.93185047210000005</v>
      </c>
      <c r="X44" s="58">
        <v>0.92978605410000004</v>
      </c>
      <c r="Y44" s="37">
        <v>0.93016362590000001</v>
      </c>
      <c r="Z44" s="50">
        <v>0.93066295759999995</v>
      </c>
      <c r="AA44" s="58">
        <v>0.92605958669999999</v>
      </c>
      <c r="AB44" s="58">
        <v>0.99281030179999996</v>
      </c>
      <c r="AC44" s="37">
        <v>0</v>
      </c>
      <c r="AD44" s="50">
        <v>0</v>
      </c>
      <c r="AE44" s="58">
        <v>0</v>
      </c>
      <c r="AF44" s="58">
        <v>0</v>
      </c>
      <c r="AG44" s="37">
        <v>0.98654745509999997</v>
      </c>
      <c r="AH44" s="50">
        <v>0.98583151189999996</v>
      </c>
      <c r="AI44" s="58">
        <v>0.98992565960000001</v>
      </c>
      <c r="AJ44" s="58">
        <v>0.9894886638</v>
      </c>
      <c r="AK44" s="37">
        <v>0.99331099249999999</v>
      </c>
      <c r="AL44" s="50">
        <v>0.98949398899999996</v>
      </c>
      <c r="AM44" s="58">
        <v>0.99139028579999999</v>
      </c>
      <c r="AN44" s="58">
        <v>1</v>
      </c>
      <c r="AO44" s="37">
        <v>0</v>
      </c>
      <c r="AP44" s="50">
        <v>0</v>
      </c>
      <c r="AQ44" s="58">
        <v>0</v>
      </c>
      <c r="AR44" s="58">
        <v>0</v>
      </c>
      <c r="AS44" s="37">
        <v>0</v>
      </c>
      <c r="AT44" s="50">
        <v>0</v>
      </c>
      <c r="AU44" s="58">
        <v>0</v>
      </c>
      <c r="AV44" s="58">
        <v>0</v>
      </c>
      <c r="AW44" s="37">
        <v>0</v>
      </c>
      <c r="AX44" s="50">
        <v>0</v>
      </c>
      <c r="AY44" s="58">
        <v>0</v>
      </c>
      <c r="AZ44" s="58">
        <v>0</v>
      </c>
      <c r="BA44" s="37">
        <v>0</v>
      </c>
      <c r="BB44" s="50">
        <v>0</v>
      </c>
      <c r="BC44" s="58">
        <v>0</v>
      </c>
      <c r="BD44" s="58">
        <v>0</v>
      </c>
      <c r="BE44" s="37">
        <v>0</v>
      </c>
      <c r="BF44" s="50">
        <v>0</v>
      </c>
      <c r="BG44" s="58">
        <v>0</v>
      </c>
      <c r="BH44" s="58">
        <v>0</v>
      </c>
      <c r="BI44" s="37">
        <v>0</v>
      </c>
      <c r="BJ44" s="50">
        <v>0</v>
      </c>
      <c r="BK44" s="58">
        <v>0</v>
      </c>
      <c r="BL44" s="58">
        <v>0</v>
      </c>
      <c r="BM44" s="37">
        <v>0</v>
      </c>
      <c r="BN44" s="50">
        <v>0</v>
      </c>
      <c r="BO44" s="58">
        <v>0</v>
      </c>
      <c r="BP44" s="58">
        <v>0</v>
      </c>
      <c r="BQ44" s="37">
        <v>0</v>
      </c>
      <c r="BR44" s="50">
        <v>0</v>
      </c>
      <c r="BS44" s="58">
        <v>0</v>
      </c>
      <c r="BT44" s="58">
        <v>0</v>
      </c>
      <c r="BU44" s="37">
        <v>0</v>
      </c>
      <c r="BV44" s="50">
        <v>1</v>
      </c>
      <c r="BW44" s="58">
        <v>1</v>
      </c>
      <c r="BX44" s="58">
        <v>1</v>
      </c>
      <c r="BY44" s="37">
        <v>1</v>
      </c>
      <c r="BZ44" s="50">
        <v>1</v>
      </c>
      <c r="CA44" s="58">
        <v>1</v>
      </c>
      <c r="CB44" s="58">
        <v>1</v>
      </c>
      <c r="CC44" s="37">
        <v>1</v>
      </c>
      <c r="CD44" s="50">
        <v>0</v>
      </c>
      <c r="CE44" s="58">
        <v>0</v>
      </c>
      <c r="CF44" s="58">
        <v>0</v>
      </c>
      <c r="CG44" s="37">
        <v>0</v>
      </c>
      <c r="CH44" s="50">
        <v>0</v>
      </c>
      <c r="CI44" s="58">
        <v>0</v>
      </c>
      <c r="CJ44" s="58">
        <v>1</v>
      </c>
      <c r="CK44" s="37">
        <v>1</v>
      </c>
      <c r="CL44" s="50">
        <v>0</v>
      </c>
      <c r="CM44" s="58">
        <v>0</v>
      </c>
      <c r="CN44" s="58">
        <v>0</v>
      </c>
      <c r="CO44" s="37">
        <v>2</v>
      </c>
      <c r="CP44" s="50">
        <v>1</v>
      </c>
      <c r="CQ44" s="58">
        <v>1</v>
      </c>
      <c r="CR44" s="58">
        <v>1</v>
      </c>
      <c r="CS44" s="37">
        <v>1</v>
      </c>
      <c r="CT44" s="50">
        <v>1</v>
      </c>
      <c r="CU44" s="58">
        <v>1</v>
      </c>
      <c r="CV44" s="58">
        <v>1</v>
      </c>
      <c r="CW44" s="37">
        <v>3</v>
      </c>
      <c r="CX44" s="50">
        <v>3</v>
      </c>
      <c r="CY44" s="58">
        <v>2</v>
      </c>
      <c r="CZ44" s="58">
        <v>4</v>
      </c>
      <c r="DA44" s="37">
        <v>2</v>
      </c>
      <c r="DB44" s="50">
        <v>4</v>
      </c>
      <c r="DC44" s="58">
        <v>2</v>
      </c>
      <c r="DD44" s="58">
        <v>3</v>
      </c>
      <c r="DE44" s="37">
        <v>4</v>
      </c>
      <c r="DF44" s="50">
        <v>6</v>
      </c>
      <c r="DG44" s="58">
        <v>7</v>
      </c>
      <c r="DH44" s="58">
        <v>4</v>
      </c>
      <c r="DI44" s="70">
        <v>4</v>
      </c>
      <c r="DJ44" s="50">
        <v>3.3666981378999998</v>
      </c>
      <c r="DK44" s="58">
        <v>4.2821326767999999</v>
      </c>
      <c r="DL44" s="58">
        <v>4.2572818905999998</v>
      </c>
      <c r="DM44" s="37">
        <v>5.8904165850999997</v>
      </c>
      <c r="DN44" s="50">
        <v>7.5498726389000002</v>
      </c>
      <c r="DO44" s="58">
        <v>5.8299944746000003</v>
      </c>
      <c r="DP44" s="58">
        <v>3.9740717362</v>
      </c>
      <c r="DQ44" s="37">
        <v>4.0019817490999996</v>
      </c>
    </row>
    <row r="45" spans="1:121" x14ac:dyDescent="0.2">
      <c r="A45" s="6" t="s">
        <v>73</v>
      </c>
      <c r="B45" s="50">
        <v>4.7049863234</v>
      </c>
      <c r="C45" s="58">
        <v>3.7838261325999998</v>
      </c>
      <c r="D45" s="58">
        <v>3.7808030041</v>
      </c>
      <c r="E45" s="37">
        <v>3.7772265638999998</v>
      </c>
      <c r="F45" s="50">
        <v>3.7761187051</v>
      </c>
      <c r="G45" s="58">
        <v>0</v>
      </c>
      <c r="H45" s="58">
        <v>0</v>
      </c>
      <c r="I45" s="37">
        <v>0</v>
      </c>
      <c r="J45" s="50">
        <v>0</v>
      </c>
      <c r="K45" s="58">
        <v>0</v>
      </c>
      <c r="L45" s="58">
        <v>0</v>
      </c>
      <c r="M45" s="37">
        <v>0</v>
      </c>
      <c r="N45" s="50">
        <v>0</v>
      </c>
      <c r="O45" s="58">
        <v>0</v>
      </c>
      <c r="P45" s="58">
        <v>0</v>
      </c>
      <c r="Q45" s="37">
        <v>0</v>
      </c>
      <c r="R45" s="50">
        <v>0</v>
      </c>
      <c r="S45" s="58">
        <v>0</v>
      </c>
      <c r="T45" s="58">
        <v>0</v>
      </c>
      <c r="U45" s="37">
        <v>0</v>
      </c>
      <c r="V45" s="50">
        <v>0</v>
      </c>
      <c r="W45" s="58">
        <v>1.8965619787000001</v>
      </c>
      <c r="X45" s="58">
        <v>1.8941659496000001</v>
      </c>
      <c r="Y45" s="37">
        <v>1.893734512</v>
      </c>
      <c r="Z45" s="50">
        <v>1.8911662617</v>
      </c>
      <c r="AA45" s="58">
        <v>1.8961863233</v>
      </c>
      <c r="AB45" s="58">
        <v>0.99559331969999998</v>
      </c>
      <c r="AC45" s="37">
        <v>0</v>
      </c>
      <c r="AD45" s="50">
        <v>0</v>
      </c>
      <c r="AE45" s="58">
        <v>0</v>
      </c>
      <c r="AF45" s="58">
        <v>0</v>
      </c>
      <c r="AG45" s="37">
        <v>0</v>
      </c>
      <c r="AH45" s="50">
        <v>0</v>
      </c>
      <c r="AI45" s="58">
        <v>0</v>
      </c>
      <c r="AJ45" s="58">
        <v>0</v>
      </c>
      <c r="AK45" s="37">
        <v>0</v>
      </c>
      <c r="AL45" s="50">
        <v>0</v>
      </c>
      <c r="AM45" s="58">
        <v>0</v>
      </c>
      <c r="AN45" s="58">
        <v>0</v>
      </c>
      <c r="AO45" s="37">
        <v>0</v>
      </c>
      <c r="AP45" s="50">
        <v>0</v>
      </c>
      <c r="AQ45" s="58">
        <v>0</v>
      </c>
      <c r="AR45" s="58">
        <v>0</v>
      </c>
      <c r="AS45" s="37">
        <v>0</v>
      </c>
      <c r="AT45" s="50">
        <v>0.98990294440000004</v>
      </c>
      <c r="AU45" s="58">
        <v>1.9697898882</v>
      </c>
      <c r="AV45" s="58">
        <v>1.9327504562</v>
      </c>
      <c r="AW45" s="37">
        <v>1.9316576378999999</v>
      </c>
      <c r="AX45" s="50">
        <v>1.8607108324999999</v>
      </c>
      <c r="AY45" s="58">
        <v>1.8416844423000001</v>
      </c>
      <c r="AZ45" s="58">
        <v>0.92212691329999996</v>
      </c>
      <c r="BA45" s="37">
        <v>0.92564933709999997</v>
      </c>
      <c r="BB45" s="50">
        <v>0.90935760440000002</v>
      </c>
      <c r="BC45" s="58">
        <v>0.89612850639999997</v>
      </c>
      <c r="BD45" s="58">
        <v>3.2093263788000002</v>
      </c>
      <c r="BE45" s="37">
        <v>3.5066389340000002</v>
      </c>
      <c r="BF45" s="50">
        <v>5.8492621773</v>
      </c>
      <c r="BG45" s="58">
        <v>10.978802387</v>
      </c>
      <c r="BH45" s="58">
        <v>11.912825651</v>
      </c>
      <c r="BI45" s="37">
        <v>11.988651816000001</v>
      </c>
      <c r="BJ45" s="50">
        <v>14</v>
      </c>
      <c r="BK45" s="58">
        <v>18</v>
      </c>
      <c r="BL45" s="58">
        <v>21</v>
      </c>
      <c r="BM45" s="37">
        <v>20</v>
      </c>
      <c r="BN45" s="50">
        <v>18</v>
      </c>
      <c r="BO45" s="58">
        <v>19</v>
      </c>
      <c r="BP45" s="58">
        <v>19</v>
      </c>
      <c r="BQ45" s="37">
        <v>18</v>
      </c>
      <c r="BR45" s="50">
        <v>19</v>
      </c>
      <c r="BS45" s="58">
        <v>17</v>
      </c>
      <c r="BT45" s="58">
        <v>16</v>
      </c>
      <c r="BU45" s="37">
        <v>14</v>
      </c>
      <c r="BV45" s="50">
        <v>15</v>
      </c>
      <c r="BW45" s="58">
        <v>16</v>
      </c>
      <c r="BX45" s="58">
        <v>15</v>
      </c>
      <c r="BY45" s="37">
        <v>15</v>
      </c>
      <c r="BZ45" s="50">
        <v>15</v>
      </c>
      <c r="CA45" s="58">
        <v>15</v>
      </c>
      <c r="CB45" s="58">
        <v>15</v>
      </c>
      <c r="CC45" s="37">
        <v>15</v>
      </c>
      <c r="CD45" s="50">
        <v>13</v>
      </c>
      <c r="CE45" s="58">
        <v>13</v>
      </c>
      <c r="CF45" s="58">
        <v>11</v>
      </c>
      <c r="CG45" s="37">
        <v>6</v>
      </c>
      <c r="CH45" s="50">
        <v>2</v>
      </c>
      <c r="CI45" s="58">
        <v>2</v>
      </c>
      <c r="CJ45" s="58">
        <v>1</v>
      </c>
      <c r="CK45" s="37">
        <v>0</v>
      </c>
      <c r="CL45" s="50">
        <v>1.4593387904999999</v>
      </c>
      <c r="CM45" s="58">
        <v>1.4336793899</v>
      </c>
      <c r="CN45" s="58">
        <v>2.4063582835999999</v>
      </c>
      <c r="CO45" s="37">
        <v>2.3851038819000001</v>
      </c>
      <c r="CP45" s="50">
        <v>2.3988599483000002</v>
      </c>
      <c r="CQ45" s="58">
        <v>2.3876625367000002</v>
      </c>
      <c r="CR45" s="58">
        <v>3.3813120215999999</v>
      </c>
      <c r="CS45" s="37">
        <v>4</v>
      </c>
      <c r="CT45" s="50">
        <v>5</v>
      </c>
      <c r="CU45" s="58">
        <v>6</v>
      </c>
      <c r="CV45" s="58">
        <v>4</v>
      </c>
      <c r="CW45" s="37">
        <v>5</v>
      </c>
      <c r="CX45" s="50">
        <v>5</v>
      </c>
      <c r="CY45" s="58">
        <v>5</v>
      </c>
      <c r="CZ45" s="58">
        <v>6</v>
      </c>
      <c r="DA45" s="37">
        <v>4</v>
      </c>
      <c r="DB45" s="50">
        <v>5</v>
      </c>
      <c r="DC45" s="58">
        <v>5</v>
      </c>
      <c r="DD45" s="58">
        <v>4</v>
      </c>
      <c r="DE45" s="37">
        <v>4</v>
      </c>
      <c r="DF45" s="50">
        <v>3</v>
      </c>
      <c r="DG45" s="58">
        <v>5</v>
      </c>
      <c r="DH45" s="58">
        <v>4</v>
      </c>
      <c r="DI45" s="70">
        <v>4</v>
      </c>
      <c r="DJ45" s="50">
        <v>4.1567409381999996</v>
      </c>
      <c r="DK45" s="58">
        <v>4.1710704119999997</v>
      </c>
      <c r="DL45" s="58">
        <v>3.3569337561000001</v>
      </c>
      <c r="DM45" s="37">
        <v>3.3587702960999999</v>
      </c>
      <c r="DN45" s="50">
        <v>3.2085952221</v>
      </c>
      <c r="DO45" s="58">
        <v>3.1692538602</v>
      </c>
      <c r="DP45" s="58">
        <v>3.2213779235</v>
      </c>
      <c r="DQ45" s="37">
        <v>3.2321050416000001</v>
      </c>
    </row>
    <row r="46" spans="1:121" x14ac:dyDescent="0.2">
      <c r="A46" s="6" t="s">
        <v>74</v>
      </c>
      <c r="B46" s="50">
        <v>1.9239195418999999</v>
      </c>
      <c r="C46" s="58">
        <v>1.9253932046</v>
      </c>
      <c r="D46" s="58">
        <v>1.9243354772000001</v>
      </c>
      <c r="E46" s="37">
        <v>1.9232270134</v>
      </c>
      <c r="F46" s="50">
        <v>0.95711565330000004</v>
      </c>
      <c r="G46" s="58">
        <v>1.9200029625999999</v>
      </c>
      <c r="H46" s="58">
        <v>1.9206343628</v>
      </c>
      <c r="I46" s="37">
        <v>1.9198011073000001</v>
      </c>
      <c r="J46" s="50">
        <v>1.9211864161000001</v>
      </c>
      <c r="K46" s="58">
        <v>0.95854247749999999</v>
      </c>
      <c r="L46" s="58">
        <v>0.95795169560000004</v>
      </c>
      <c r="M46" s="37">
        <v>0.96272408669999998</v>
      </c>
      <c r="N46" s="50">
        <v>1.9254620687999999</v>
      </c>
      <c r="O46" s="58">
        <v>1.91694966</v>
      </c>
      <c r="P46" s="58">
        <v>3.7641821481000002</v>
      </c>
      <c r="Q46" s="37">
        <v>1.9097942008</v>
      </c>
      <c r="R46" s="50">
        <v>0.98341115499999998</v>
      </c>
      <c r="S46" s="58">
        <v>0.98316780420000005</v>
      </c>
      <c r="T46" s="58">
        <v>0.97782736270000004</v>
      </c>
      <c r="U46" s="37">
        <v>2.8630847601</v>
      </c>
      <c r="V46" s="50">
        <v>2.8602085179999999</v>
      </c>
      <c r="W46" s="58">
        <v>2.853217688</v>
      </c>
      <c r="X46" s="58">
        <v>3.7772179160000001</v>
      </c>
      <c r="Y46" s="37">
        <v>4.7163015196</v>
      </c>
      <c r="Z46" s="50">
        <v>3.7813742615999999</v>
      </c>
      <c r="AA46" s="58">
        <v>3.7624137362000001</v>
      </c>
      <c r="AB46" s="58">
        <v>3.9767843386999999</v>
      </c>
      <c r="AC46" s="37">
        <v>3.9762777997000001</v>
      </c>
      <c r="AD46" s="50">
        <v>3.9833114155999998</v>
      </c>
      <c r="AE46" s="58">
        <v>3.9845142547000001</v>
      </c>
      <c r="AF46" s="58">
        <v>4.9669664062000001</v>
      </c>
      <c r="AG46" s="37">
        <v>5.9618641916000001</v>
      </c>
      <c r="AH46" s="50">
        <v>5.9594183497</v>
      </c>
      <c r="AI46" s="58">
        <v>5.9663797483999996</v>
      </c>
      <c r="AJ46" s="58">
        <v>5.9592913561999996</v>
      </c>
      <c r="AK46" s="37">
        <v>6.9675069390999997</v>
      </c>
      <c r="AL46" s="50">
        <v>6.9524083944999999</v>
      </c>
      <c r="AM46" s="58">
        <v>6.9525489831999998</v>
      </c>
      <c r="AN46" s="58">
        <v>6.9587368292000003</v>
      </c>
      <c r="AO46" s="37">
        <v>5.9780836747999997</v>
      </c>
      <c r="AP46" s="50">
        <v>5.9685461142999996</v>
      </c>
      <c r="AQ46" s="58">
        <v>6.9590839625000003</v>
      </c>
      <c r="AR46" s="58">
        <v>6.9334368240000002</v>
      </c>
      <c r="AS46" s="37">
        <v>6.9500658774000001</v>
      </c>
      <c r="AT46" s="50">
        <v>6.9077266928999999</v>
      </c>
      <c r="AU46" s="58">
        <v>6.8510205383000002</v>
      </c>
      <c r="AV46" s="58">
        <v>6.7182748382000002</v>
      </c>
      <c r="AW46" s="37">
        <v>5.7616068310999999</v>
      </c>
      <c r="AX46" s="50">
        <v>6.4849235719999996</v>
      </c>
      <c r="AY46" s="58">
        <v>7.3631766765000002</v>
      </c>
      <c r="AZ46" s="58">
        <v>7.1728843428999998</v>
      </c>
      <c r="BA46" s="37">
        <v>7.1000482573000001</v>
      </c>
      <c r="BB46" s="50">
        <v>6.1582661669999998</v>
      </c>
      <c r="BC46" s="58">
        <v>5.1830129983999997</v>
      </c>
      <c r="BD46" s="58">
        <v>4.1582941243000002</v>
      </c>
      <c r="BE46" s="37">
        <v>4.274993652</v>
      </c>
      <c r="BF46" s="50">
        <v>5.1813835147000002</v>
      </c>
      <c r="BG46" s="58">
        <v>6.6883569850000004</v>
      </c>
      <c r="BH46" s="58">
        <v>7.1171030933999999</v>
      </c>
      <c r="BI46" s="37">
        <v>6.6973570708999999</v>
      </c>
      <c r="BJ46" s="50">
        <v>7</v>
      </c>
      <c r="BK46" s="58">
        <v>9</v>
      </c>
      <c r="BL46" s="58">
        <v>12</v>
      </c>
      <c r="BM46" s="37">
        <v>12</v>
      </c>
      <c r="BN46" s="50">
        <v>13</v>
      </c>
      <c r="BO46" s="58">
        <v>12</v>
      </c>
      <c r="BP46" s="58">
        <v>11</v>
      </c>
      <c r="BQ46" s="37">
        <v>12</v>
      </c>
      <c r="BR46" s="50">
        <v>12</v>
      </c>
      <c r="BS46" s="58">
        <v>12</v>
      </c>
      <c r="BT46" s="58">
        <v>11</v>
      </c>
      <c r="BU46" s="37">
        <v>11</v>
      </c>
      <c r="BV46" s="50">
        <v>11.378846243</v>
      </c>
      <c r="BW46" s="58">
        <v>11.367146374000001</v>
      </c>
      <c r="BX46" s="58">
        <v>11.3631212</v>
      </c>
      <c r="BY46" s="37">
        <v>12.369388342000001</v>
      </c>
      <c r="BZ46" s="50">
        <v>11.424522433</v>
      </c>
      <c r="CA46" s="58">
        <v>19.422294324999999</v>
      </c>
      <c r="CB46" s="58">
        <v>22.430110500000001</v>
      </c>
      <c r="CC46" s="37">
        <v>14.435733034</v>
      </c>
      <c r="CD46" s="50">
        <v>14</v>
      </c>
      <c r="CE46" s="58">
        <v>14</v>
      </c>
      <c r="CF46" s="58">
        <v>16</v>
      </c>
      <c r="CG46" s="37">
        <v>16</v>
      </c>
      <c r="CH46" s="50">
        <v>16</v>
      </c>
      <c r="CI46" s="58">
        <v>16</v>
      </c>
      <c r="CJ46" s="58">
        <v>16</v>
      </c>
      <c r="CK46" s="37">
        <v>12</v>
      </c>
      <c r="CL46" s="50">
        <v>12</v>
      </c>
      <c r="CM46" s="58">
        <v>16</v>
      </c>
      <c r="CN46" s="58">
        <v>17</v>
      </c>
      <c r="CO46" s="37">
        <v>17</v>
      </c>
      <c r="CP46" s="50">
        <v>17</v>
      </c>
      <c r="CQ46" s="58">
        <v>16</v>
      </c>
      <c r="CR46" s="58">
        <v>16</v>
      </c>
      <c r="CS46" s="37">
        <v>15</v>
      </c>
      <c r="CT46" s="50">
        <v>16</v>
      </c>
      <c r="CU46" s="58">
        <v>16</v>
      </c>
      <c r="CV46" s="58">
        <v>16</v>
      </c>
      <c r="CW46" s="37">
        <v>18</v>
      </c>
      <c r="CX46" s="50">
        <v>18</v>
      </c>
      <c r="CY46" s="58">
        <v>19</v>
      </c>
      <c r="CZ46" s="58">
        <v>20</v>
      </c>
      <c r="DA46" s="37">
        <v>20</v>
      </c>
      <c r="DB46" s="50">
        <v>20</v>
      </c>
      <c r="DC46" s="58">
        <v>21</v>
      </c>
      <c r="DD46" s="58">
        <v>26</v>
      </c>
      <c r="DE46" s="37">
        <v>25</v>
      </c>
      <c r="DF46" s="50">
        <v>27</v>
      </c>
      <c r="DG46" s="58">
        <v>29</v>
      </c>
      <c r="DH46" s="58">
        <v>30</v>
      </c>
      <c r="DI46" s="70">
        <v>29</v>
      </c>
      <c r="DJ46" s="50">
        <v>25.953906420999999</v>
      </c>
      <c r="DK46" s="58">
        <v>26.055213599999998</v>
      </c>
      <c r="DL46" s="58">
        <v>26.702152542</v>
      </c>
      <c r="DM46" s="37">
        <v>29.422042170000001</v>
      </c>
      <c r="DN46" s="50">
        <v>31.705567615</v>
      </c>
      <c r="DO46" s="58">
        <v>33.453525698999997</v>
      </c>
      <c r="DP46" s="58">
        <v>38.150409572999997</v>
      </c>
      <c r="DQ46" s="37">
        <v>38.477149222999998</v>
      </c>
    </row>
    <row r="47" spans="1:121" x14ac:dyDescent="0.2">
      <c r="A47" s="6" t="s">
        <v>75</v>
      </c>
      <c r="B47" s="50">
        <v>0.94974016539999995</v>
      </c>
      <c r="C47" s="58">
        <v>0.95098836590000002</v>
      </c>
      <c r="D47" s="58">
        <v>0.95015726030000003</v>
      </c>
      <c r="E47" s="37">
        <v>0.94936089359999998</v>
      </c>
      <c r="F47" s="50">
        <v>0.94885647299999998</v>
      </c>
      <c r="G47" s="58">
        <v>0.94948614689999999</v>
      </c>
      <c r="H47" s="58">
        <v>0.94984803250000005</v>
      </c>
      <c r="I47" s="37">
        <v>0.94925974420000003</v>
      </c>
      <c r="J47" s="50">
        <v>0.95002930870000002</v>
      </c>
      <c r="K47" s="58">
        <v>0.95021936699999998</v>
      </c>
      <c r="L47" s="58">
        <v>0.94927750170000003</v>
      </c>
      <c r="M47" s="37">
        <v>0.94954654319999998</v>
      </c>
      <c r="N47" s="50">
        <v>0.94544814509999997</v>
      </c>
      <c r="O47" s="58">
        <v>0</v>
      </c>
      <c r="P47" s="58">
        <v>0</v>
      </c>
      <c r="Q47" s="37">
        <v>0</v>
      </c>
      <c r="R47" s="50">
        <v>0</v>
      </c>
      <c r="S47" s="58">
        <v>0</v>
      </c>
      <c r="T47" s="58">
        <v>0</v>
      </c>
      <c r="U47" s="37">
        <v>0</v>
      </c>
      <c r="V47" s="50">
        <v>0</v>
      </c>
      <c r="W47" s="58">
        <v>0</v>
      </c>
      <c r="X47" s="58">
        <v>0</v>
      </c>
      <c r="Y47" s="37">
        <v>0</v>
      </c>
      <c r="Z47" s="50">
        <v>0</v>
      </c>
      <c r="AA47" s="58">
        <v>0.9647370582</v>
      </c>
      <c r="AB47" s="58">
        <v>0</v>
      </c>
      <c r="AC47" s="37">
        <v>0</v>
      </c>
      <c r="AD47" s="50">
        <v>0</v>
      </c>
      <c r="AE47" s="58">
        <v>0.99524582699999997</v>
      </c>
      <c r="AF47" s="58">
        <v>0</v>
      </c>
      <c r="AG47" s="37">
        <v>0</v>
      </c>
      <c r="AH47" s="50">
        <v>0</v>
      </c>
      <c r="AI47" s="58">
        <v>0</v>
      </c>
      <c r="AJ47" s="58">
        <v>0</v>
      </c>
      <c r="AK47" s="37">
        <v>0</v>
      </c>
      <c r="AL47" s="50">
        <v>0</v>
      </c>
      <c r="AM47" s="58">
        <v>0.99216111330000001</v>
      </c>
      <c r="AN47" s="58">
        <v>1</v>
      </c>
      <c r="AO47" s="37">
        <v>0</v>
      </c>
      <c r="AP47" s="50">
        <v>0</v>
      </c>
      <c r="AQ47" s="58">
        <v>1</v>
      </c>
      <c r="AR47" s="58">
        <v>0</v>
      </c>
      <c r="AS47" s="37">
        <v>0</v>
      </c>
      <c r="AT47" s="50">
        <v>0.99524655090000003</v>
      </c>
      <c r="AU47" s="58">
        <v>0.99061838150000003</v>
      </c>
      <c r="AV47" s="58">
        <v>0</v>
      </c>
      <c r="AW47" s="37">
        <v>0</v>
      </c>
      <c r="AX47" s="50">
        <v>0</v>
      </c>
      <c r="AY47" s="58">
        <v>0</v>
      </c>
      <c r="AZ47" s="58">
        <v>0</v>
      </c>
      <c r="BA47" s="37">
        <v>0</v>
      </c>
      <c r="BB47" s="50">
        <v>0.84997303000000002</v>
      </c>
      <c r="BC47" s="58">
        <v>0.84005240079999999</v>
      </c>
      <c r="BD47" s="58">
        <v>0.83978822900000005</v>
      </c>
      <c r="BE47" s="37">
        <v>0.84083540079999997</v>
      </c>
      <c r="BF47" s="50">
        <v>0.825874993</v>
      </c>
      <c r="BG47" s="58">
        <v>0.81632255190000003</v>
      </c>
      <c r="BH47" s="58">
        <v>0.77558613190000003</v>
      </c>
      <c r="BI47" s="37">
        <v>0.73773924440000005</v>
      </c>
      <c r="BJ47" s="50">
        <v>0</v>
      </c>
      <c r="BK47" s="58">
        <v>1</v>
      </c>
      <c r="BL47" s="58">
        <v>1</v>
      </c>
      <c r="BM47" s="37">
        <v>1</v>
      </c>
      <c r="BN47" s="50">
        <v>1</v>
      </c>
      <c r="BO47" s="58">
        <v>1</v>
      </c>
      <c r="BP47" s="58">
        <v>1</v>
      </c>
      <c r="BQ47" s="37">
        <v>7</v>
      </c>
      <c r="BR47" s="50">
        <v>7</v>
      </c>
      <c r="BS47" s="58">
        <v>12</v>
      </c>
      <c r="BT47" s="58">
        <v>15</v>
      </c>
      <c r="BU47" s="37">
        <v>17</v>
      </c>
      <c r="BV47" s="50">
        <v>18</v>
      </c>
      <c r="BW47" s="58">
        <v>20</v>
      </c>
      <c r="BX47" s="58">
        <v>19.363121199999998</v>
      </c>
      <c r="BY47" s="37">
        <v>18.369388342000001</v>
      </c>
      <c r="BZ47" s="50">
        <v>14</v>
      </c>
      <c r="CA47" s="58">
        <v>17</v>
      </c>
      <c r="CB47" s="58">
        <v>18</v>
      </c>
      <c r="CC47" s="37">
        <v>18</v>
      </c>
      <c r="CD47" s="50">
        <v>20</v>
      </c>
      <c r="CE47" s="58">
        <v>18</v>
      </c>
      <c r="CF47" s="58">
        <v>18</v>
      </c>
      <c r="CG47" s="37">
        <v>18</v>
      </c>
      <c r="CH47" s="50">
        <v>14</v>
      </c>
      <c r="CI47" s="58">
        <v>14</v>
      </c>
      <c r="CJ47" s="58">
        <v>12</v>
      </c>
      <c r="CK47" s="37">
        <v>12</v>
      </c>
      <c r="CL47" s="50">
        <v>12</v>
      </c>
      <c r="CM47" s="58">
        <v>13</v>
      </c>
      <c r="CN47" s="58">
        <v>13</v>
      </c>
      <c r="CO47" s="37">
        <v>11</v>
      </c>
      <c r="CP47" s="50">
        <v>11</v>
      </c>
      <c r="CQ47" s="58">
        <v>14</v>
      </c>
      <c r="CR47" s="58">
        <v>14</v>
      </c>
      <c r="CS47" s="37">
        <v>5</v>
      </c>
      <c r="CT47" s="50">
        <v>5</v>
      </c>
      <c r="CU47" s="58">
        <v>4</v>
      </c>
      <c r="CV47" s="58">
        <v>6</v>
      </c>
      <c r="CW47" s="37">
        <v>5</v>
      </c>
      <c r="CX47" s="50">
        <v>5</v>
      </c>
      <c r="CY47" s="58">
        <v>6</v>
      </c>
      <c r="CZ47" s="58">
        <v>7</v>
      </c>
      <c r="DA47" s="37">
        <v>4</v>
      </c>
      <c r="DB47" s="50">
        <v>4</v>
      </c>
      <c r="DC47" s="58">
        <v>3</v>
      </c>
      <c r="DD47" s="58">
        <v>2</v>
      </c>
      <c r="DE47" s="37">
        <v>3</v>
      </c>
      <c r="DF47" s="50">
        <v>3</v>
      </c>
      <c r="DG47" s="58">
        <v>1</v>
      </c>
      <c r="DH47" s="58">
        <v>1</v>
      </c>
      <c r="DI47" s="70">
        <v>2</v>
      </c>
      <c r="DJ47" s="50">
        <v>6.1020822388999996</v>
      </c>
      <c r="DK47" s="58">
        <v>5.2187336232000003</v>
      </c>
      <c r="DL47" s="58">
        <v>5.2127208960000004</v>
      </c>
      <c r="DM47" s="37">
        <v>5.1843686233000001</v>
      </c>
      <c r="DN47" s="50">
        <v>5.1566452820000004</v>
      </c>
      <c r="DO47" s="58">
        <v>7.5782655847999996</v>
      </c>
      <c r="DP47" s="58">
        <v>7.5133402802999996</v>
      </c>
      <c r="DQ47" s="37">
        <v>5.8928413116999998</v>
      </c>
    </row>
    <row r="48" spans="1:121" x14ac:dyDescent="0.2">
      <c r="A48" s="6" t="s">
        <v>76</v>
      </c>
      <c r="B48" s="50">
        <v>4.7832544383000002</v>
      </c>
      <c r="C48" s="58">
        <v>4.7885545211</v>
      </c>
      <c r="D48" s="58">
        <v>3.8353022151</v>
      </c>
      <c r="E48" s="37">
        <v>3.8328512574000002</v>
      </c>
      <c r="F48" s="50">
        <v>1.8992469862000001</v>
      </c>
      <c r="G48" s="58">
        <v>1.9005690642999999</v>
      </c>
      <c r="H48" s="58">
        <v>0.95078431750000003</v>
      </c>
      <c r="I48" s="37">
        <v>2.8729814229000001</v>
      </c>
      <c r="J48" s="50">
        <v>2.8780682101999999</v>
      </c>
      <c r="K48" s="58">
        <v>7.5979190506999998</v>
      </c>
      <c r="L48" s="58">
        <v>7.5888222914999997</v>
      </c>
      <c r="M48" s="37">
        <v>8.561081368</v>
      </c>
      <c r="N48" s="50">
        <v>7.7039525533999997</v>
      </c>
      <c r="O48" s="58">
        <v>7.6765256326999998</v>
      </c>
      <c r="P48" s="58">
        <v>13.458574820000001</v>
      </c>
      <c r="Q48" s="37">
        <v>12.524298975000001</v>
      </c>
      <c r="R48" s="50">
        <v>11.552930148</v>
      </c>
      <c r="S48" s="58">
        <v>12.497357727000001</v>
      </c>
      <c r="T48" s="58">
        <v>23.041623883</v>
      </c>
      <c r="U48" s="37">
        <v>22.078336367999999</v>
      </c>
      <c r="V48" s="50">
        <v>22.050074312</v>
      </c>
      <c r="W48" s="58">
        <v>22.010872243000001</v>
      </c>
      <c r="X48" s="58">
        <v>23.946203852</v>
      </c>
      <c r="Y48" s="37">
        <v>24.885162498</v>
      </c>
      <c r="Z48" s="50">
        <v>28.725686290999999</v>
      </c>
      <c r="AA48" s="58">
        <v>28.686777035999999</v>
      </c>
      <c r="AB48" s="58">
        <v>27.880617075</v>
      </c>
      <c r="AC48" s="37">
        <v>29.859614997000001</v>
      </c>
      <c r="AD48" s="50">
        <v>27.907333446999999</v>
      </c>
      <c r="AE48" s="58">
        <v>25.923872230000001</v>
      </c>
      <c r="AF48" s="58">
        <v>28.853932044</v>
      </c>
      <c r="AG48" s="37">
        <v>28.843984792000001</v>
      </c>
      <c r="AH48" s="50">
        <v>25.851234515000002</v>
      </c>
      <c r="AI48" s="58">
        <v>24.895782364999999</v>
      </c>
      <c r="AJ48" s="58">
        <v>31.871842650000001</v>
      </c>
      <c r="AK48" s="37">
        <v>31.917340815999999</v>
      </c>
      <c r="AL48" s="50">
        <v>30.873951073000001</v>
      </c>
      <c r="AM48" s="58">
        <v>31.902153162000001</v>
      </c>
      <c r="AN48" s="58">
        <v>45</v>
      </c>
      <c r="AO48" s="37">
        <v>45.723870445999999</v>
      </c>
      <c r="AP48" s="50">
        <v>45.430224107999997</v>
      </c>
      <c r="AQ48" s="58">
        <v>46.733642316000001</v>
      </c>
      <c r="AR48" s="58">
        <v>52.399750310999998</v>
      </c>
      <c r="AS48" s="37">
        <v>52.449717640999999</v>
      </c>
      <c r="AT48" s="50">
        <v>43.206404276999997</v>
      </c>
      <c r="AU48" s="58">
        <v>42.783683250000003</v>
      </c>
      <c r="AV48" s="58">
        <v>44.917439362000003</v>
      </c>
      <c r="AW48" s="37">
        <v>48.366343438999998</v>
      </c>
      <c r="AX48" s="50">
        <v>47.797910672</v>
      </c>
      <c r="AY48" s="58">
        <v>48.359234053999998</v>
      </c>
      <c r="AZ48" s="58">
        <v>39.01004133</v>
      </c>
      <c r="BA48" s="37">
        <v>39.138846108999999</v>
      </c>
      <c r="BB48" s="50">
        <v>78.766126877999994</v>
      </c>
      <c r="BC48" s="58">
        <v>82.836683119</v>
      </c>
      <c r="BD48" s="58">
        <v>80.107706758999996</v>
      </c>
      <c r="BE48" s="37">
        <v>79.636382034999997</v>
      </c>
      <c r="BF48" s="50">
        <v>83.268191191</v>
      </c>
      <c r="BG48" s="58">
        <v>93.034429290999995</v>
      </c>
      <c r="BH48" s="58">
        <v>101.8929787</v>
      </c>
      <c r="BI48" s="37">
        <v>109.80665995</v>
      </c>
      <c r="BJ48" s="50">
        <v>91.546358701000003</v>
      </c>
      <c r="BK48" s="58">
        <v>96.569555983000001</v>
      </c>
      <c r="BL48" s="58">
        <v>98</v>
      </c>
      <c r="BM48" s="37">
        <v>96</v>
      </c>
      <c r="BN48" s="50">
        <v>101</v>
      </c>
      <c r="BO48" s="58">
        <v>98</v>
      </c>
      <c r="BP48" s="58">
        <v>101.16467127999999</v>
      </c>
      <c r="BQ48" s="37">
        <v>105.15163026</v>
      </c>
      <c r="BR48" s="50">
        <v>99.131335604</v>
      </c>
      <c r="BS48" s="58">
        <v>103.18651915</v>
      </c>
      <c r="BT48" s="58">
        <v>107.19178164</v>
      </c>
      <c r="BU48" s="37">
        <v>102.1699271</v>
      </c>
      <c r="BV48" s="50">
        <v>111.10142239</v>
      </c>
      <c r="BW48" s="58">
        <v>113.12157822</v>
      </c>
      <c r="BX48" s="58">
        <v>112.12161373000001</v>
      </c>
      <c r="BY48" s="37">
        <v>114.05392943</v>
      </c>
      <c r="BZ48" s="50">
        <v>113.98220327999999</v>
      </c>
      <c r="CA48" s="58">
        <v>116.43846507000001</v>
      </c>
      <c r="CB48" s="58">
        <v>121.42616049999999</v>
      </c>
      <c r="CC48" s="37">
        <v>113.37698494</v>
      </c>
      <c r="CD48" s="50">
        <v>112.93295402</v>
      </c>
      <c r="CE48" s="58">
        <v>118.96241381</v>
      </c>
      <c r="CF48" s="58">
        <v>120.94597329</v>
      </c>
      <c r="CG48" s="37">
        <v>118.91424317000001</v>
      </c>
      <c r="CH48" s="50">
        <v>118.88461963</v>
      </c>
      <c r="CI48" s="58">
        <v>125.47749139</v>
      </c>
      <c r="CJ48" s="58">
        <v>125.84414983000001</v>
      </c>
      <c r="CK48" s="37">
        <v>125</v>
      </c>
      <c r="CL48" s="50">
        <v>138</v>
      </c>
      <c r="CM48" s="58">
        <v>150</v>
      </c>
      <c r="CN48" s="58">
        <v>154</v>
      </c>
      <c r="CO48" s="37">
        <v>150</v>
      </c>
      <c r="CP48" s="50">
        <v>149.39885995</v>
      </c>
      <c r="CQ48" s="58">
        <v>160.38766254000001</v>
      </c>
      <c r="CR48" s="58">
        <v>163</v>
      </c>
      <c r="CS48" s="37">
        <v>167</v>
      </c>
      <c r="CT48" s="50">
        <v>171</v>
      </c>
      <c r="CU48" s="58">
        <v>160</v>
      </c>
      <c r="CV48" s="58">
        <v>162.36671117</v>
      </c>
      <c r="CW48" s="37">
        <v>162.37284108</v>
      </c>
      <c r="CX48" s="50">
        <v>155.35541781000001</v>
      </c>
      <c r="CY48" s="58">
        <v>153.35522553999999</v>
      </c>
      <c r="CZ48" s="58">
        <v>152.56949958000001</v>
      </c>
      <c r="DA48" s="37">
        <v>154.72179767</v>
      </c>
      <c r="DB48" s="50">
        <v>159.30481857000001</v>
      </c>
      <c r="DC48" s="58">
        <v>160.63429034000001</v>
      </c>
      <c r="DD48" s="58">
        <v>163.96729232000001</v>
      </c>
      <c r="DE48" s="37">
        <v>160.70273449000001</v>
      </c>
      <c r="DF48" s="50">
        <v>162.68625231999999</v>
      </c>
      <c r="DG48" s="58">
        <v>165.24372878</v>
      </c>
      <c r="DH48" s="58">
        <v>167.18154720999999</v>
      </c>
      <c r="DI48" s="70">
        <v>168.38426803999999</v>
      </c>
      <c r="DJ48" s="50">
        <v>172.73517326999999</v>
      </c>
      <c r="DK48" s="58">
        <v>175.16901035000001</v>
      </c>
      <c r="DL48" s="58">
        <v>173.26463232</v>
      </c>
      <c r="DM48" s="37">
        <v>177.60559764000001</v>
      </c>
      <c r="DN48" s="50">
        <v>176.12791289</v>
      </c>
      <c r="DO48" s="58">
        <v>177.12312765999999</v>
      </c>
      <c r="DP48" s="58">
        <v>172.95162432000001</v>
      </c>
      <c r="DQ48" s="37">
        <v>180.31072850000001</v>
      </c>
    </row>
    <row r="49" spans="1:121" x14ac:dyDescent="0.2">
      <c r="A49" s="5" t="str">
        <f>VLOOKUP("&lt;Zeilentitel_7&gt;",Uebersetzungen!$B$3:$E$98,Uebersetzungen!$B$2+1,FALSE)</f>
        <v>Region Maloja</v>
      </c>
      <c r="B49" s="49">
        <v>1359.4545417640002</v>
      </c>
      <c r="C49" s="57">
        <v>1311.1817359521001</v>
      </c>
      <c r="D49" s="57">
        <v>1309.2602886985001</v>
      </c>
      <c r="E49" s="39">
        <v>1247.2932612005998</v>
      </c>
      <c r="F49" s="49">
        <v>1233.6743581067999</v>
      </c>
      <c r="G49" s="57">
        <v>1196.1212468618999</v>
      </c>
      <c r="H49" s="57">
        <v>1207.3004741983</v>
      </c>
      <c r="I49" s="39">
        <v>1145.5616461515999</v>
      </c>
      <c r="J49" s="49">
        <v>1182.8506050993001</v>
      </c>
      <c r="K49" s="57">
        <v>1209.6630629336</v>
      </c>
      <c r="L49" s="57">
        <v>1234.6597093942</v>
      </c>
      <c r="M49" s="39">
        <v>1281.0604435989001</v>
      </c>
      <c r="N49" s="49">
        <v>1302.0412524256999</v>
      </c>
      <c r="O49" s="57">
        <v>1348.9355700585002</v>
      </c>
      <c r="P49" s="57">
        <v>1391.2963108345</v>
      </c>
      <c r="Q49" s="39">
        <v>1400.6514108516997</v>
      </c>
      <c r="R49" s="49">
        <v>1432.2344779983998</v>
      </c>
      <c r="S49" s="57">
        <v>1522.0528210846001</v>
      </c>
      <c r="T49" s="57">
        <v>1523.9408742767998</v>
      </c>
      <c r="U49" s="39">
        <v>1566.1599034291999</v>
      </c>
      <c r="V49" s="49">
        <v>1583.9855662697003</v>
      </c>
      <c r="W49" s="57">
        <v>1692.1113039830998</v>
      </c>
      <c r="X49" s="57">
        <v>1741.2071384144001</v>
      </c>
      <c r="Y49" s="39">
        <v>1825.8749055767998</v>
      </c>
      <c r="Z49" s="49">
        <v>1816.8241273611998</v>
      </c>
      <c r="AA49" s="57">
        <v>1817.1911832996</v>
      </c>
      <c r="AB49" s="57">
        <v>1790.6569991877</v>
      </c>
      <c r="AC49" s="39">
        <v>1696.2325566671002</v>
      </c>
      <c r="AD49" s="49">
        <v>1688.9657871495001</v>
      </c>
      <c r="AE49" s="57">
        <v>1763.0788252829998</v>
      </c>
      <c r="AF49" s="57">
        <v>1784.0694624226001</v>
      </c>
      <c r="AG49" s="39">
        <v>1591.3415712759002</v>
      </c>
      <c r="AH49" s="49">
        <v>1704.7180526809998</v>
      </c>
      <c r="AI49" s="57">
        <v>1813.3872687047999</v>
      </c>
      <c r="AJ49" s="57">
        <v>1738.7443321502001</v>
      </c>
      <c r="AK49" s="39">
        <v>1466.8947889576</v>
      </c>
      <c r="AL49" s="49">
        <v>1578.8564125813998</v>
      </c>
      <c r="AM49" s="57">
        <v>1660.3678070210001</v>
      </c>
      <c r="AN49" s="57">
        <v>1586.2622100015001</v>
      </c>
      <c r="AO49" s="39">
        <v>1433.0571307915</v>
      </c>
      <c r="AP49" s="49">
        <v>1479.129581467</v>
      </c>
      <c r="AQ49" s="57">
        <v>1610.1798901256998</v>
      </c>
      <c r="AR49" s="57">
        <v>1621.1865965284001</v>
      </c>
      <c r="AS49" s="39">
        <v>1433.5099558353998</v>
      </c>
      <c r="AT49" s="49">
        <v>1568.67097152</v>
      </c>
      <c r="AU49" s="57">
        <v>1716.1277128881002</v>
      </c>
      <c r="AV49" s="57">
        <v>1731.3275242248999</v>
      </c>
      <c r="AW49" s="39">
        <v>1597.8791634184001</v>
      </c>
      <c r="AX49" s="49">
        <v>1714.9752042884995</v>
      </c>
      <c r="AY49" s="57">
        <v>1821.8530132438996</v>
      </c>
      <c r="AZ49" s="57">
        <v>1821.2398924622</v>
      </c>
      <c r="BA49" s="39">
        <v>1703.8068626168997</v>
      </c>
      <c r="BB49" s="49">
        <v>1800.8389913879</v>
      </c>
      <c r="BC49" s="57">
        <v>1916.3559438545997</v>
      </c>
      <c r="BD49" s="57">
        <v>1907.6031610723999</v>
      </c>
      <c r="BE49" s="39">
        <v>1789.4764594372</v>
      </c>
      <c r="BF49" s="49">
        <v>1910.2521398887998</v>
      </c>
      <c r="BG49" s="57">
        <v>2133.3322498227003</v>
      </c>
      <c r="BH49" s="57">
        <v>2151.8923982368001</v>
      </c>
      <c r="BI49" s="39">
        <v>1958.9622708895999</v>
      </c>
      <c r="BJ49" s="49">
        <v>2145.5664683799996</v>
      </c>
      <c r="BK49" s="57">
        <v>2442.4692622589996</v>
      </c>
      <c r="BL49" s="57">
        <v>2502.206576733</v>
      </c>
      <c r="BM49" s="39">
        <v>2237.8192631460001</v>
      </c>
      <c r="BN49" s="49">
        <v>2256.0950208300001</v>
      </c>
      <c r="BO49" s="57">
        <v>2494.1517405999998</v>
      </c>
      <c r="BP49" s="57">
        <v>2540.7230497799997</v>
      </c>
      <c r="BQ49" s="39">
        <v>2420.2498433300002</v>
      </c>
      <c r="BR49" s="49">
        <v>2451.5174438320005</v>
      </c>
      <c r="BS49" s="57">
        <v>2652.1054228419998</v>
      </c>
      <c r="BT49" s="57">
        <v>2648.3846214499999</v>
      </c>
      <c r="BU49" s="39">
        <v>2625.3276194199998</v>
      </c>
      <c r="BV49" s="49">
        <v>2608.8456263600001</v>
      </c>
      <c r="BW49" s="57">
        <v>2784.1386595940003</v>
      </c>
      <c r="BX49" s="57">
        <v>2832.8069241119997</v>
      </c>
      <c r="BY49" s="39">
        <v>2874.9949403269998</v>
      </c>
      <c r="BZ49" s="49">
        <v>2810.0709734239999</v>
      </c>
      <c r="CA49" s="57">
        <v>2783.8236973190001</v>
      </c>
      <c r="CB49" s="57">
        <v>2850.587535445</v>
      </c>
      <c r="CC49" s="39">
        <v>2840.273410064</v>
      </c>
      <c r="CD49" s="49">
        <v>2770.1555410599999</v>
      </c>
      <c r="CE49" s="57">
        <v>2796.8018456999998</v>
      </c>
      <c r="CF49" s="57">
        <v>2806.1544358400001</v>
      </c>
      <c r="CG49" s="39">
        <v>3158.3635086800005</v>
      </c>
      <c r="CH49" s="49">
        <v>2865.0938932499998</v>
      </c>
      <c r="CI49" s="57">
        <v>2932.9878453599999</v>
      </c>
      <c r="CJ49" s="57">
        <v>2934.1251617200001</v>
      </c>
      <c r="CK49" s="39">
        <v>3213.9170747900002</v>
      </c>
      <c r="CL49" s="49">
        <v>3000.0411714899997</v>
      </c>
      <c r="CM49" s="57">
        <v>3037.14494104</v>
      </c>
      <c r="CN49" s="57">
        <v>3035.9085605640003</v>
      </c>
      <c r="CO49" s="39">
        <v>3389.4680037200001</v>
      </c>
      <c r="CP49" s="49">
        <v>3236.3126717700002</v>
      </c>
      <c r="CQ49" s="57">
        <v>3198.1102323900004</v>
      </c>
      <c r="CR49" s="57">
        <v>3274.7032072399998</v>
      </c>
      <c r="CS49" s="39">
        <v>3694.3832338500001</v>
      </c>
      <c r="CT49" s="49">
        <v>3449.0509378200004</v>
      </c>
      <c r="CU49" s="57">
        <v>3269.40182942</v>
      </c>
      <c r="CV49" s="57">
        <v>3609.9863187879996</v>
      </c>
      <c r="CW49" s="39">
        <v>3947.8093959779999</v>
      </c>
      <c r="CX49" s="49">
        <v>3777.7992829350005</v>
      </c>
      <c r="CY49" s="57">
        <v>3908.3426507879999</v>
      </c>
      <c r="CZ49" s="57">
        <v>4058.5232412099999</v>
      </c>
      <c r="DA49" s="39">
        <v>4503.7402991960007</v>
      </c>
      <c r="DB49" s="49">
        <v>4470.7058216149999</v>
      </c>
      <c r="DC49" s="57">
        <v>4273.0217871669993</v>
      </c>
      <c r="DD49" s="57">
        <v>4392.6886477770004</v>
      </c>
      <c r="DE49" s="39">
        <v>4846.1299028240001</v>
      </c>
      <c r="DF49" s="49">
        <v>4948.7615150260008</v>
      </c>
      <c r="DG49" s="57">
        <v>4766.8722900319999</v>
      </c>
      <c r="DH49" s="57">
        <v>4891.4936484059999</v>
      </c>
      <c r="DI49" s="69">
        <v>5171.9919867540002</v>
      </c>
      <c r="DJ49" s="49">
        <v>5193.7020902789991</v>
      </c>
      <c r="DK49" s="57">
        <v>4780.7384780279999</v>
      </c>
      <c r="DL49" s="57">
        <v>4847.7884656690003</v>
      </c>
      <c r="DM49" s="39">
        <v>4992.1495634779994</v>
      </c>
      <c r="DN49" s="49">
        <v>5120.1903514799997</v>
      </c>
      <c r="DO49" s="57">
        <v>4800.1001341629999</v>
      </c>
      <c r="DP49" s="57">
        <v>4812.5737935730003</v>
      </c>
      <c r="DQ49" s="39">
        <v>4537.1178475690003</v>
      </c>
    </row>
    <row r="50" spans="1:121" x14ac:dyDescent="0.2">
      <c r="A50" s="6" t="s">
        <v>41</v>
      </c>
      <c r="B50" s="50">
        <v>2.8413508158999998</v>
      </c>
      <c r="C50" s="58">
        <v>5.6620237461</v>
      </c>
      <c r="D50" s="58">
        <v>5.6620795014</v>
      </c>
      <c r="E50" s="37">
        <v>1.8703522264000001</v>
      </c>
      <c r="F50" s="50">
        <v>1.8687691121000001</v>
      </c>
      <c r="G50" s="58">
        <v>3.7677229650999999</v>
      </c>
      <c r="H50" s="58">
        <v>2.8167998279000002</v>
      </c>
      <c r="I50" s="37">
        <v>0.95050113739999997</v>
      </c>
      <c r="J50" s="50">
        <v>1.8926176766</v>
      </c>
      <c r="K50" s="58">
        <v>3.7846875522999999</v>
      </c>
      <c r="L50" s="58">
        <v>3.7845603482999999</v>
      </c>
      <c r="M50" s="37">
        <v>0.94189346269999996</v>
      </c>
      <c r="N50" s="50">
        <v>0.90606961220000004</v>
      </c>
      <c r="O50" s="58">
        <v>5.5345863358000003</v>
      </c>
      <c r="P50" s="58">
        <v>5.5408991707000004</v>
      </c>
      <c r="Q50" s="37">
        <v>3.7043663804000002</v>
      </c>
      <c r="R50" s="50">
        <v>7.4610803756999999</v>
      </c>
      <c r="S50" s="58">
        <v>10.305801046999999</v>
      </c>
      <c r="T50" s="58">
        <v>8.4063443427000006</v>
      </c>
      <c r="U50" s="37">
        <v>3.7929679958999998</v>
      </c>
      <c r="V50" s="50">
        <v>3.7953303013999999</v>
      </c>
      <c r="W50" s="58">
        <v>15.927523452999999</v>
      </c>
      <c r="X50" s="58">
        <v>18.767253317000002</v>
      </c>
      <c r="Y50" s="37">
        <v>13.114920315999999</v>
      </c>
      <c r="Z50" s="50">
        <v>19.689150546</v>
      </c>
      <c r="AA50" s="58">
        <v>23.456755994000002</v>
      </c>
      <c r="AB50" s="58">
        <v>23.286992803</v>
      </c>
      <c r="AC50" s="37">
        <v>8.3936237026999994</v>
      </c>
      <c r="AD50" s="50">
        <v>9.3432505836999997</v>
      </c>
      <c r="AE50" s="58">
        <v>27.642841194999999</v>
      </c>
      <c r="AF50" s="58">
        <v>29.474169080999999</v>
      </c>
      <c r="AG50" s="37">
        <v>10.161130514</v>
      </c>
      <c r="AH50" s="50">
        <v>20.933589862000002</v>
      </c>
      <c r="AI50" s="58">
        <v>33.369317979999998</v>
      </c>
      <c r="AJ50" s="58">
        <v>29.913509614999999</v>
      </c>
      <c r="AK50" s="37">
        <v>9.6749970289</v>
      </c>
      <c r="AL50" s="50">
        <v>22.241285104999999</v>
      </c>
      <c r="AM50" s="58">
        <v>35.550929099000001</v>
      </c>
      <c r="AN50" s="58">
        <v>33.272965042000003</v>
      </c>
      <c r="AO50" s="37">
        <v>9.9136251062999996</v>
      </c>
      <c r="AP50" s="50">
        <v>14.934833165000001</v>
      </c>
      <c r="AQ50" s="58">
        <v>28.818905975</v>
      </c>
      <c r="AR50" s="58">
        <v>30.059951146</v>
      </c>
      <c r="AS50" s="37">
        <v>13.079664901999999</v>
      </c>
      <c r="AT50" s="50">
        <v>14.868400862</v>
      </c>
      <c r="AU50" s="58">
        <v>28.105260111</v>
      </c>
      <c r="AV50" s="58">
        <v>31.661407044000001</v>
      </c>
      <c r="AW50" s="37">
        <v>18.075007508999999</v>
      </c>
      <c r="AX50" s="50">
        <v>25.815081857999999</v>
      </c>
      <c r="AY50" s="58">
        <v>51.970147148000002</v>
      </c>
      <c r="AZ50" s="58">
        <v>50.842296570999999</v>
      </c>
      <c r="BA50" s="37">
        <v>20.398789178000001</v>
      </c>
      <c r="BB50" s="50">
        <v>29.491477921000001</v>
      </c>
      <c r="BC50" s="58">
        <v>46.954019842999998</v>
      </c>
      <c r="BD50" s="58">
        <v>46.589215776000003</v>
      </c>
      <c r="BE50" s="37">
        <v>24.709086470999999</v>
      </c>
      <c r="BF50" s="50">
        <v>26.955259136999999</v>
      </c>
      <c r="BG50" s="58">
        <v>59.940073374999997</v>
      </c>
      <c r="BH50" s="58">
        <v>58.666716540000003</v>
      </c>
      <c r="BI50" s="37">
        <v>33.347744085000002</v>
      </c>
      <c r="BJ50" s="50">
        <v>37</v>
      </c>
      <c r="BK50" s="58">
        <v>66.856842048999994</v>
      </c>
      <c r="BL50" s="58">
        <v>67.856721683000004</v>
      </c>
      <c r="BM50" s="37">
        <v>38</v>
      </c>
      <c r="BN50" s="50">
        <v>34</v>
      </c>
      <c r="BO50" s="58">
        <v>50</v>
      </c>
      <c r="BP50" s="58">
        <v>48</v>
      </c>
      <c r="BQ50" s="37">
        <v>32</v>
      </c>
      <c r="BR50" s="50">
        <v>33.460318635999997</v>
      </c>
      <c r="BS50" s="58">
        <v>44.429118891999998</v>
      </c>
      <c r="BT50" s="58">
        <v>42</v>
      </c>
      <c r="BU50" s="37">
        <v>29</v>
      </c>
      <c r="BV50" s="50">
        <v>29</v>
      </c>
      <c r="BW50" s="58">
        <v>41</v>
      </c>
      <c r="BX50" s="58">
        <v>49</v>
      </c>
      <c r="BY50" s="37">
        <v>41</v>
      </c>
      <c r="BZ50" s="50">
        <v>46</v>
      </c>
      <c r="CA50" s="58">
        <v>54</v>
      </c>
      <c r="CB50" s="58">
        <v>53</v>
      </c>
      <c r="CC50" s="37">
        <v>38</v>
      </c>
      <c r="CD50" s="50">
        <v>36</v>
      </c>
      <c r="CE50" s="58">
        <v>47</v>
      </c>
      <c r="CF50" s="58">
        <v>47</v>
      </c>
      <c r="CG50" s="37">
        <v>39</v>
      </c>
      <c r="CH50" s="50">
        <v>42</v>
      </c>
      <c r="CI50" s="58">
        <v>46</v>
      </c>
      <c r="CJ50" s="58">
        <v>48</v>
      </c>
      <c r="CK50" s="37">
        <v>45</v>
      </c>
      <c r="CL50" s="50">
        <v>39.459338789999997</v>
      </c>
      <c r="CM50" s="58">
        <v>48</v>
      </c>
      <c r="CN50" s="58">
        <v>53.406358284</v>
      </c>
      <c r="CO50" s="37">
        <v>56</v>
      </c>
      <c r="CP50" s="50">
        <v>51</v>
      </c>
      <c r="CQ50" s="58">
        <v>60</v>
      </c>
      <c r="CR50" s="58">
        <v>60</v>
      </c>
      <c r="CS50" s="37">
        <v>49</v>
      </c>
      <c r="CT50" s="50">
        <v>47</v>
      </c>
      <c r="CU50" s="58">
        <v>55</v>
      </c>
      <c r="CV50" s="58">
        <v>55.366711172000002</v>
      </c>
      <c r="CW50" s="37">
        <v>57.372841078</v>
      </c>
      <c r="CX50" s="50">
        <v>55.355417815000003</v>
      </c>
      <c r="CY50" s="58">
        <v>65.710451078000006</v>
      </c>
      <c r="CZ50" s="58">
        <v>68.356385099999997</v>
      </c>
      <c r="DA50" s="37">
        <v>71.360898832999993</v>
      </c>
      <c r="DB50" s="50">
        <v>74.364018904999995</v>
      </c>
      <c r="DC50" s="58">
        <v>83.355024869000005</v>
      </c>
      <c r="DD50" s="58">
        <v>86.351195798999996</v>
      </c>
      <c r="DE50" s="37">
        <v>86.340546897999999</v>
      </c>
      <c r="DF50" s="50">
        <v>86.674500928</v>
      </c>
      <c r="DG50" s="58">
        <v>89.310932194000003</v>
      </c>
      <c r="DH50" s="58">
        <v>93</v>
      </c>
      <c r="DI50" s="70">
        <v>89</v>
      </c>
      <c r="DJ50" s="50">
        <v>80.099537002000005</v>
      </c>
      <c r="DK50" s="58">
        <v>78.74199333</v>
      </c>
      <c r="DL50" s="58">
        <v>79.842078505000003</v>
      </c>
      <c r="DM50" s="37">
        <v>84.635794351000001</v>
      </c>
      <c r="DN50" s="50">
        <v>84.671290588999994</v>
      </c>
      <c r="DO50" s="58">
        <v>90.957923773999994</v>
      </c>
      <c r="DP50" s="58">
        <v>94.920875050000006</v>
      </c>
      <c r="DQ50" s="37">
        <v>93.140711108999994</v>
      </c>
    </row>
    <row r="51" spans="1:121" x14ac:dyDescent="0.2">
      <c r="A51" s="6" t="s">
        <v>42</v>
      </c>
      <c r="B51" s="50">
        <v>73.149316052000003</v>
      </c>
      <c r="C51" s="58">
        <v>45.070608643</v>
      </c>
      <c r="D51" s="58">
        <v>42.273805543000002</v>
      </c>
      <c r="E51" s="37">
        <v>64.691700736000001</v>
      </c>
      <c r="F51" s="50">
        <v>68.532189418000002</v>
      </c>
      <c r="G51" s="58">
        <v>50.710976004999999</v>
      </c>
      <c r="H51" s="58">
        <v>50.706283519999999</v>
      </c>
      <c r="I51" s="37">
        <v>69.319677765999998</v>
      </c>
      <c r="J51" s="50">
        <v>62.701481815000001</v>
      </c>
      <c r="K51" s="58">
        <v>39.356370325</v>
      </c>
      <c r="L51" s="58">
        <v>45.972052748000003</v>
      </c>
      <c r="M51" s="37">
        <v>76.930826814</v>
      </c>
      <c r="N51" s="50">
        <v>74.651945893999994</v>
      </c>
      <c r="O51" s="58">
        <v>60.859726015</v>
      </c>
      <c r="P51" s="58">
        <v>65.655089122999996</v>
      </c>
      <c r="Q51" s="37">
        <v>93.249217240999997</v>
      </c>
      <c r="R51" s="50">
        <v>87.482809951999997</v>
      </c>
      <c r="S51" s="58">
        <v>73.202880187000005</v>
      </c>
      <c r="T51" s="58">
        <v>74.362547487000001</v>
      </c>
      <c r="U51" s="37">
        <v>104.79564554</v>
      </c>
      <c r="V51" s="50">
        <v>96.484191855000006</v>
      </c>
      <c r="W51" s="58">
        <v>76.057501803999997</v>
      </c>
      <c r="X51" s="58">
        <v>89.517618429999999</v>
      </c>
      <c r="Y51" s="37">
        <v>112.39566049</v>
      </c>
      <c r="Z51" s="50">
        <v>101.06602700000001</v>
      </c>
      <c r="AA51" s="58">
        <v>80.023247303000005</v>
      </c>
      <c r="AB51" s="58">
        <v>80.439480888000006</v>
      </c>
      <c r="AC51" s="37">
        <v>101.99468988</v>
      </c>
      <c r="AD51" s="50">
        <v>97.716309734999996</v>
      </c>
      <c r="AE51" s="58">
        <v>75.686551891999997</v>
      </c>
      <c r="AF51" s="58">
        <v>78.438437854</v>
      </c>
      <c r="AG51" s="37">
        <v>106.45093812</v>
      </c>
      <c r="AH51" s="50">
        <v>107.95335288</v>
      </c>
      <c r="AI51" s="58">
        <v>89.269667569999996</v>
      </c>
      <c r="AJ51" s="58">
        <v>86.088423730000002</v>
      </c>
      <c r="AK51" s="37">
        <v>91.559572747999994</v>
      </c>
      <c r="AL51" s="50">
        <v>82.980046752000007</v>
      </c>
      <c r="AM51" s="58">
        <v>84.035213920000004</v>
      </c>
      <c r="AN51" s="58">
        <v>80.760641618999998</v>
      </c>
      <c r="AO51" s="37">
        <v>93.869731806000004</v>
      </c>
      <c r="AP51" s="50">
        <v>85.640067392000006</v>
      </c>
      <c r="AQ51" s="58">
        <v>87.736262777999997</v>
      </c>
      <c r="AR51" s="58">
        <v>88.885712666000003</v>
      </c>
      <c r="AS51" s="37">
        <v>93.105885384999993</v>
      </c>
      <c r="AT51" s="50">
        <v>101.82753941</v>
      </c>
      <c r="AU51" s="58">
        <v>108.30268562000001</v>
      </c>
      <c r="AV51" s="58">
        <v>123.40356597</v>
      </c>
      <c r="AW51" s="37">
        <v>110.1862757</v>
      </c>
      <c r="AX51" s="50">
        <v>114.35392607</v>
      </c>
      <c r="AY51" s="58">
        <v>107.25747493999999</v>
      </c>
      <c r="AZ51" s="58">
        <v>112.87201456</v>
      </c>
      <c r="BA51" s="37">
        <v>125.05013785</v>
      </c>
      <c r="BB51" s="50">
        <v>135.45446102</v>
      </c>
      <c r="BC51" s="58">
        <v>120.97556504000001</v>
      </c>
      <c r="BD51" s="58">
        <v>124.87700108</v>
      </c>
      <c r="BE51" s="37">
        <v>141.76667566</v>
      </c>
      <c r="BF51" s="50">
        <v>144.43872920000001</v>
      </c>
      <c r="BG51" s="58">
        <v>128.25415303</v>
      </c>
      <c r="BH51" s="58">
        <v>132.38055931</v>
      </c>
      <c r="BI51" s="37">
        <v>133.78974178000001</v>
      </c>
      <c r="BJ51" s="50">
        <v>155.51373194999999</v>
      </c>
      <c r="BK51" s="58">
        <v>140.85684205000001</v>
      </c>
      <c r="BL51" s="58">
        <v>147.36934805999999</v>
      </c>
      <c r="BM51" s="37">
        <v>91.520127946000002</v>
      </c>
      <c r="BN51" s="50">
        <v>116</v>
      </c>
      <c r="BO51" s="58">
        <v>146</v>
      </c>
      <c r="BP51" s="58">
        <v>166</v>
      </c>
      <c r="BQ51" s="37">
        <v>110.58425352</v>
      </c>
      <c r="BR51" s="50">
        <v>136.85356379000001</v>
      </c>
      <c r="BS51" s="58">
        <v>175</v>
      </c>
      <c r="BT51" s="58">
        <v>177</v>
      </c>
      <c r="BU51" s="37">
        <v>158</v>
      </c>
      <c r="BV51" s="50">
        <v>124.85369832000001</v>
      </c>
      <c r="BW51" s="58">
        <v>161.85962902</v>
      </c>
      <c r="BX51" s="58">
        <v>176.85835807999999</v>
      </c>
      <c r="BY51" s="37">
        <v>162.86594210999999</v>
      </c>
      <c r="BZ51" s="50">
        <v>154</v>
      </c>
      <c r="CA51" s="58">
        <v>178</v>
      </c>
      <c r="CB51" s="58">
        <v>196</v>
      </c>
      <c r="CC51" s="37">
        <v>176</v>
      </c>
      <c r="CD51" s="50">
        <v>164</v>
      </c>
      <c r="CE51" s="58">
        <v>178</v>
      </c>
      <c r="CF51" s="58">
        <v>192</v>
      </c>
      <c r="CG51" s="37">
        <v>199</v>
      </c>
      <c r="CH51" s="50">
        <v>173</v>
      </c>
      <c r="CI51" s="58">
        <v>198.44827943000001</v>
      </c>
      <c r="CJ51" s="58">
        <v>202.45484629000001</v>
      </c>
      <c r="CK51" s="37">
        <v>187.43769205999999</v>
      </c>
      <c r="CL51" s="50">
        <v>167.42813697</v>
      </c>
      <c r="CM51" s="58">
        <v>184.89026379000001</v>
      </c>
      <c r="CN51" s="58">
        <v>186.88618116000001</v>
      </c>
      <c r="CO51" s="37">
        <v>179.85553662999999</v>
      </c>
      <c r="CP51" s="50">
        <v>167.46594596</v>
      </c>
      <c r="CQ51" s="58">
        <v>187.47643196999999</v>
      </c>
      <c r="CR51" s="58">
        <v>179.34080348000001</v>
      </c>
      <c r="CS51" s="37">
        <v>166.76443035</v>
      </c>
      <c r="CT51" s="50">
        <v>158.30443296999999</v>
      </c>
      <c r="CU51" s="58">
        <v>156.21370811</v>
      </c>
      <c r="CV51" s="58">
        <v>180.21917572999999</v>
      </c>
      <c r="CW51" s="37">
        <v>188.60024071000001</v>
      </c>
      <c r="CX51" s="50">
        <v>181.71083562999999</v>
      </c>
      <c r="CY51" s="58">
        <v>178.71045108000001</v>
      </c>
      <c r="CZ51" s="58">
        <v>196.71277019999999</v>
      </c>
      <c r="DA51" s="37">
        <v>218.0826965</v>
      </c>
      <c r="DB51" s="50">
        <v>215.72803780999999</v>
      </c>
      <c r="DC51" s="58">
        <v>197.71004973999999</v>
      </c>
      <c r="DD51" s="58">
        <v>214.4047832</v>
      </c>
      <c r="DE51" s="37">
        <v>221.36218758999999</v>
      </c>
      <c r="DF51" s="50">
        <v>202.67450092999999</v>
      </c>
      <c r="DG51" s="58">
        <v>202.24372878</v>
      </c>
      <c r="DH51" s="58">
        <v>217.18154720999999</v>
      </c>
      <c r="DI51" s="70">
        <v>230.38426803999999</v>
      </c>
      <c r="DJ51" s="50">
        <v>212.89181797000001</v>
      </c>
      <c r="DK51" s="58">
        <v>196.49674173</v>
      </c>
      <c r="DL51" s="58">
        <v>204.03581808999999</v>
      </c>
      <c r="DM51" s="37">
        <v>207.15624284</v>
      </c>
      <c r="DN51" s="50">
        <v>202.16509169</v>
      </c>
      <c r="DO51" s="58">
        <v>203.08465299</v>
      </c>
      <c r="DP51" s="58">
        <v>197.69557055999999</v>
      </c>
      <c r="DQ51" s="37">
        <v>201.62948999</v>
      </c>
    </row>
    <row r="52" spans="1:121" x14ac:dyDescent="0.2">
      <c r="A52" s="6" t="s">
        <v>43</v>
      </c>
      <c r="B52" s="50">
        <v>1.8425971994999999</v>
      </c>
      <c r="C52" s="58">
        <v>1.8410341843</v>
      </c>
      <c r="D52" s="58">
        <v>0</v>
      </c>
      <c r="E52" s="37">
        <v>0</v>
      </c>
      <c r="F52" s="50">
        <v>0.93340178389999995</v>
      </c>
      <c r="G52" s="58">
        <v>0.93210644760000005</v>
      </c>
      <c r="H52" s="58">
        <v>0.93187347480000005</v>
      </c>
      <c r="I52" s="37">
        <v>0</v>
      </c>
      <c r="J52" s="50">
        <v>0</v>
      </c>
      <c r="K52" s="58">
        <v>0.93480442129999997</v>
      </c>
      <c r="L52" s="58">
        <v>0.93480442129999997</v>
      </c>
      <c r="M52" s="37">
        <v>0.93480442129999997</v>
      </c>
      <c r="N52" s="50">
        <v>0.93480442129999997</v>
      </c>
      <c r="O52" s="58">
        <v>0.93442331789999999</v>
      </c>
      <c r="P52" s="58">
        <v>0.93334919159999996</v>
      </c>
      <c r="Q52" s="37">
        <v>0</v>
      </c>
      <c r="R52" s="50">
        <v>1.8739600765</v>
      </c>
      <c r="S52" s="58">
        <v>2.7869931271000001</v>
      </c>
      <c r="T52" s="58">
        <v>2.7808680884000001</v>
      </c>
      <c r="U52" s="37">
        <v>2.7430369840000002</v>
      </c>
      <c r="V52" s="50">
        <v>2.7452877721000002</v>
      </c>
      <c r="W52" s="58">
        <v>2.7459794649</v>
      </c>
      <c r="X52" s="58">
        <v>2.7491569391000001</v>
      </c>
      <c r="Y52" s="37">
        <v>4.5648524426000003</v>
      </c>
      <c r="Z52" s="50">
        <v>10.144509904</v>
      </c>
      <c r="AA52" s="58">
        <v>9.2483078644999992</v>
      </c>
      <c r="AB52" s="58">
        <v>8.2504491188000006</v>
      </c>
      <c r="AC52" s="37">
        <v>8.2633112157999999</v>
      </c>
      <c r="AD52" s="50">
        <v>4.5593892165999996</v>
      </c>
      <c r="AE52" s="58">
        <v>6.5270316661000001</v>
      </c>
      <c r="AF52" s="58">
        <v>5.5530156352000004</v>
      </c>
      <c r="AG52" s="37">
        <v>4.6603406351999999</v>
      </c>
      <c r="AH52" s="50">
        <v>5.4845068109000001</v>
      </c>
      <c r="AI52" s="58">
        <v>5.5926225175999997</v>
      </c>
      <c r="AJ52" s="58">
        <v>6.0927468901999999</v>
      </c>
      <c r="AK52" s="37">
        <v>2.5435162907</v>
      </c>
      <c r="AL52" s="50">
        <v>3.4302092533000001</v>
      </c>
      <c r="AM52" s="58">
        <v>11.671448249000001</v>
      </c>
      <c r="AN52" s="58">
        <v>11.870961676</v>
      </c>
      <c r="AO52" s="37">
        <v>0</v>
      </c>
      <c r="AP52" s="50">
        <v>0</v>
      </c>
      <c r="AQ52" s="58">
        <v>9.2927801157999994</v>
      </c>
      <c r="AR52" s="58">
        <v>11.063005028999999</v>
      </c>
      <c r="AS52" s="37">
        <v>0.82275641720000003</v>
      </c>
      <c r="AT52" s="50">
        <v>4.0489594199000001</v>
      </c>
      <c r="AU52" s="58">
        <v>12.171760192000001</v>
      </c>
      <c r="AV52" s="58">
        <v>11.393487548</v>
      </c>
      <c r="AW52" s="37">
        <v>1.6552135852000001</v>
      </c>
      <c r="AX52" s="50">
        <v>3.4149541592000001</v>
      </c>
      <c r="AY52" s="58">
        <v>9.3046618180999996</v>
      </c>
      <c r="AZ52" s="58">
        <v>9.9252072534</v>
      </c>
      <c r="BA52" s="37">
        <v>9.7627665525000005</v>
      </c>
      <c r="BB52" s="50">
        <v>8.9979674004000003</v>
      </c>
      <c r="BC52" s="58">
        <v>9.9735969968999996</v>
      </c>
      <c r="BD52" s="58">
        <v>9.8877864131000006</v>
      </c>
      <c r="BE52" s="37">
        <v>10.754481977999999</v>
      </c>
      <c r="BF52" s="50">
        <v>10.957596995999999</v>
      </c>
      <c r="BG52" s="58">
        <v>11.180411465000001</v>
      </c>
      <c r="BH52" s="58">
        <v>11.079999385000001</v>
      </c>
      <c r="BI52" s="37">
        <v>10.803444456999999</v>
      </c>
      <c r="BJ52" s="50">
        <v>7</v>
      </c>
      <c r="BK52" s="58">
        <v>13</v>
      </c>
      <c r="BL52" s="58">
        <v>15</v>
      </c>
      <c r="BM52" s="37">
        <v>13</v>
      </c>
      <c r="BN52" s="50">
        <v>7</v>
      </c>
      <c r="BO52" s="58">
        <v>12</v>
      </c>
      <c r="BP52" s="58">
        <v>12</v>
      </c>
      <c r="BQ52" s="37">
        <v>11</v>
      </c>
      <c r="BR52" s="50">
        <v>10</v>
      </c>
      <c r="BS52" s="58">
        <v>15</v>
      </c>
      <c r="BT52" s="58">
        <v>15</v>
      </c>
      <c r="BU52" s="37">
        <v>15</v>
      </c>
      <c r="BV52" s="50">
        <v>7</v>
      </c>
      <c r="BW52" s="58">
        <v>12</v>
      </c>
      <c r="BX52" s="58">
        <v>10</v>
      </c>
      <c r="BY52" s="37">
        <v>11</v>
      </c>
      <c r="BZ52" s="50">
        <v>6</v>
      </c>
      <c r="CA52" s="58">
        <v>8</v>
      </c>
      <c r="CB52" s="58">
        <v>8</v>
      </c>
      <c r="CC52" s="37">
        <v>8</v>
      </c>
      <c r="CD52" s="50">
        <v>3</v>
      </c>
      <c r="CE52" s="58">
        <v>5</v>
      </c>
      <c r="CF52" s="58">
        <v>5</v>
      </c>
      <c r="CG52" s="37">
        <v>5</v>
      </c>
      <c r="CH52" s="50">
        <v>3</v>
      </c>
      <c r="CI52" s="58">
        <v>5</v>
      </c>
      <c r="CJ52" s="58">
        <v>6</v>
      </c>
      <c r="CK52" s="37">
        <v>6</v>
      </c>
      <c r="CL52" s="50">
        <v>5</v>
      </c>
      <c r="CM52" s="58">
        <v>4</v>
      </c>
      <c r="CN52" s="58">
        <v>5</v>
      </c>
      <c r="CO52" s="37">
        <v>4</v>
      </c>
      <c r="CP52" s="50">
        <v>7</v>
      </c>
      <c r="CQ52" s="58">
        <v>9</v>
      </c>
      <c r="CR52" s="58">
        <v>11</v>
      </c>
      <c r="CS52" s="37">
        <v>15</v>
      </c>
      <c r="CT52" s="50">
        <v>13</v>
      </c>
      <c r="CU52" s="58">
        <v>14</v>
      </c>
      <c r="CV52" s="58">
        <v>13</v>
      </c>
      <c r="CW52" s="37">
        <v>17</v>
      </c>
      <c r="CX52" s="50">
        <v>16</v>
      </c>
      <c r="CY52" s="58">
        <v>17</v>
      </c>
      <c r="CZ52" s="58">
        <v>16</v>
      </c>
      <c r="DA52" s="37">
        <v>17</v>
      </c>
      <c r="DB52" s="50">
        <v>16</v>
      </c>
      <c r="DC52" s="58">
        <v>14</v>
      </c>
      <c r="DD52" s="58">
        <v>15</v>
      </c>
      <c r="DE52" s="37">
        <v>14</v>
      </c>
      <c r="DF52" s="50">
        <v>14</v>
      </c>
      <c r="DG52" s="58">
        <v>18</v>
      </c>
      <c r="DH52" s="58">
        <v>17</v>
      </c>
      <c r="DI52" s="70">
        <v>13</v>
      </c>
      <c r="DJ52" s="50">
        <v>14.353914424999999</v>
      </c>
      <c r="DK52" s="58">
        <v>13.468557164</v>
      </c>
      <c r="DL52" s="58">
        <v>12.089531239999999</v>
      </c>
      <c r="DM52" s="37">
        <v>13.031162352000001</v>
      </c>
      <c r="DN52" s="50">
        <v>13.069487949999999</v>
      </c>
      <c r="DO52" s="58">
        <v>13.944658398</v>
      </c>
      <c r="DP52" s="58">
        <v>13.891193733</v>
      </c>
      <c r="DQ52" s="37">
        <v>14.840550188</v>
      </c>
    </row>
    <row r="53" spans="1:121" x14ac:dyDescent="0.2">
      <c r="A53" s="6" t="s">
        <v>44</v>
      </c>
      <c r="B53" s="50">
        <v>75.190753654999995</v>
      </c>
      <c r="C53" s="58">
        <v>61.168582247000003</v>
      </c>
      <c r="D53" s="58">
        <v>63.067991669000001</v>
      </c>
      <c r="E53" s="37">
        <v>65.869869015999996</v>
      </c>
      <c r="F53" s="50">
        <v>63.015269336000003</v>
      </c>
      <c r="G53" s="58">
        <v>61.936607324999997</v>
      </c>
      <c r="H53" s="58">
        <v>61.081568861999997</v>
      </c>
      <c r="I53" s="37">
        <v>52.580675325999998</v>
      </c>
      <c r="J53" s="50">
        <v>50.735254808999997</v>
      </c>
      <c r="K53" s="58">
        <v>60.003874441999997</v>
      </c>
      <c r="L53" s="58">
        <v>58.172789444999999</v>
      </c>
      <c r="M53" s="37">
        <v>73.998821389</v>
      </c>
      <c r="N53" s="50">
        <v>75.109300962000006</v>
      </c>
      <c r="O53" s="58">
        <v>74.342352102000007</v>
      </c>
      <c r="P53" s="58">
        <v>80.908092207999999</v>
      </c>
      <c r="Q53" s="37">
        <v>78.666651553999998</v>
      </c>
      <c r="R53" s="50">
        <v>82.693475296000003</v>
      </c>
      <c r="S53" s="58">
        <v>96.232820614999994</v>
      </c>
      <c r="T53" s="58">
        <v>89.098580075000001</v>
      </c>
      <c r="U53" s="37">
        <v>83.271225771000005</v>
      </c>
      <c r="V53" s="50">
        <v>95.439101746000006</v>
      </c>
      <c r="W53" s="58">
        <v>105.59880809000001</v>
      </c>
      <c r="X53" s="58">
        <v>106.20879563</v>
      </c>
      <c r="Y53" s="37">
        <v>100.33760424</v>
      </c>
      <c r="Z53" s="50">
        <v>116.16770502</v>
      </c>
      <c r="AA53" s="58">
        <v>109.88808797</v>
      </c>
      <c r="AB53" s="58">
        <v>108.00401495</v>
      </c>
      <c r="AC53" s="37">
        <v>110.46749113</v>
      </c>
      <c r="AD53" s="50">
        <v>105.44427996</v>
      </c>
      <c r="AE53" s="58">
        <v>106.68965518</v>
      </c>
      <c r="AF53" s="58">
        <v>114.20651229000001</v>
      </c>
      <c r="AG53" s="37">
        <v>112.33136369</v>
      </c>
      <c r="AH53" s="50">
        <v>116.32823601</v>
      </c>
      <c r="AI53" s="58">
        <v>110.81797254</v>
      </c>
      <c r="AJ53" s="58">
        <v>105.27355784</v>
      </c>
      <c r="AK53" s="37">
        <v>56.463546585000003</v>
      </c>
      <c r="AL53" s="50">
        <v>83.130893553999996</v>
      </c>
      <c r="AM53" s="58">
        <v>93.356085426000007</v>
      </c>
      <c r="AN53" s="58">
        <v>89.609189768999997</v>
      </c>
      <c r="AO53" s="37">
        <v>60.984501389000002</v>
      </c>
      <c r="AP53" s="50">
        <v>82.195776926999997</v>
      </c>
      <c r="AQ53" s="58">
        <v>94.782782119999993</v>
      </c>
      <c r="AR53" s="58">
        <v>97.747939149000004</v>
      </c>
      <c r="AS53" s="37">
        <v>61.592188213</v>
      </c>
      <c r="AT53" s="50">
        <v>87.369552455000004</v>
      </c>
      <c r="AU53" s="58">
        <v>117.4233371</v>
      </c>
      <c r="AV53" s="58">
        <v>111.93706088</v>
      </c>
      <c r="AW53" s="37">
        <v>102.74633695</v>
      </c>
      <c r="AX53" s="50">
        <v>109.53127411</v>
      </c>
      <c r="AY53" s="58">
        <v>129.3640958</v>
      </c>
      <c r="AZ53" s="58">
        <v>130.60896417999999</v>
      </c>
      <c r="BA53" s="37">
        <v>97.766400454999996</v>
      </c>
      <c r="BB53" s="50">
        <v>102.84206608</v>
      </c>
      <c r="BC53" s="58">
        <v>147.35611258</v>
      </c>
      <c r="BD53" s="58">
        <v>152.03813998000001</v>
      </c>
      <c r="BE53" s="37">
        <v>110.98686956</v>
      </c>
      <c r="BF53" s="50">
        <v>122.96616213999999</v>
      </c>
      <c r="BG53" s="58">
        <v>177.17133734000001</v>
      </c>
      <c r="BH53" s="58">
        <v>177.26360807</v>
      </c>
      <c r="BI53" s="37">
        <v>120.60639144</v>
      </c>
      <c r="BJ53" s="50">
        <v>149</v>
      </c>
      <c r="BK53" s="58">
        <v>205.71368409999999</v>
      </c>
      <c r="BL53" s="58">
        <v>212.85672167999999</v>
      </c>
      <c r="BM53" s="37">
        <v>152.63197808999999</v>
      </c>
      <c r="BN53" s="50">
        <v>180.84609227000001</v>
      </c>
      <c r="BO53" s="58">
        <v>219</v>
      </c>
      <c r="BP53" s="58">
        <v>224</v>
      </c>
      <c r="BQ53" s="37">
        <v>198.16850704000001</v>
      </c>
      <c r="BR53" s="50">
        <v>209</v>
      </c>
      <c r="BS53" s="58">
        <v>223</v>
      </c>
      <c r="BT53" s="58">
        <v>217</v>
      </c>
      <c r="BU53" s="37">
        <v>224</v>
      </c>
      <c r="BV53" s="50">
        <v>214</v>
      </c>
      <c r="BW53" s="58">
        <v>241</v>
      </c>
      <c r="BX53" s="58">
        <v>244.43343232000001</v>
      </c>
      <c r="BY53" s="37">
        <v>280.43297106</v>
      </c>
      <c r="BZ53" s="50">
        <v>250.68021353</v>
      </c>
      <c r="CA53" s="58">
        <v>237.69695594000001</v>
      </c>
      <c r="CB53" s="58">
        <v>243.69489561</v>
      </c>
      <c r="CC53" s="37">
        <v>261</v>
      </c>
      <c r="CD53" s="50">
        <v>289.83487756</v>
      </c>
      <c r="CE53" s="58">
        <v>239.84307002</v>
      </c>
      <c r="CF53" s="58">
        <v>248.84109989000001</v>
      </c>
      <c r="CG53" s="37">
        <v>322</v>
      </c>
      <c r="CH53" s="50">
        <v>259</v>
      </c>
      <c r="CI53" s="58">
        <v>298</v>
      </c>
      <c r="CJ53" s="58">
        <v>306</v>
      </c>
      <c r="CK53" s="37">
        <v>312</v>
      </c>
      <c r="CL53" s="50">
        <v>284.83865329999998</v>
      </c>
      <c r="CM53" s="58">
        <v>332.70014047000001</v>
      </c>
      <c r="CN53" s="58">
        <v>307.71477623999999</v>
      </c>
      <c r="CO53" s="37">
        <v>332.55532959999999</v>
      </c>
      <c r="CP53" s="50">
        <v>296</v>
      </c>
      <c r="CQ53" s="58">
        <v>322.24328725999999</v>
      </c>
      <c r="CR53" s="58">
        <v>345.24007598999998</v>
      </c>
      <c r="CS53" s="37">
        <v>355.6941463</v>
      </c>
      <c r="CT53" s="50">
        <v>323</v>
      </c>
      <c r="CU53" s="58">
        <v>345</v>
      </c>
      <c r="CV53" s="58">
        <v>377.36671116999997</v>
      </c>
      <c r="CW53" s="37">
        <v>392.37284108</v>
      </c>
      <c r="CX53" s="50">
        <v>378.71083563000002</v>
      </c>
      <c r="CY53" s="58">
        <v>426.71045107999998</v>
      </c>
      <c r="CZ53" s="58">
        <v>438.71277020000002</v>
      </c>
      <c r="DA53" s="37">
        <v>428.98526139000001</v>
      </c>
      <c r="DB53" s="50">
        <v>423.72803780999999</v>
      </c>
      <c r="DC53" s="58">
        <v>491.06507461000001</v>
      </c>
      <c r="DD53" s="58">
        <v>511.91370491999999</v>
      </c>
      <c r="DE53" s="37">
        <v>535.36218758999996</v>
      </c>
      <c r="DF53" s="50">
        <v>510.20291563000001</v>
      </c>
      <c r="DG53" s="58">
        <v>549.79793265000001</v>
      </c>
      <c r="DH53" s="58">
        <v>566.04477913999995</v>
      </c>
      <c r="DI53" s="70">
        <v>583.10741442999995</v>
      </c>
      <c r="DJ53" s="50">
        <v>600.09329614000001</v>
      </c>
      <c r="DK53" s="58">
        <v>576.70830577000004</v>
      </c>
      <c r="DL53" s="58">
        <v>587.17554460999997</v>
      </c>
      <c r="DM53" s="37">
        <v>573.25934447999998</v>
      </c>
      <c r="DN53" s="50">
        <v>547.03000162000001</v>
      </c>
      <c r="DO53" s="58">
        <v>581.02537844000005</v>
      </c>
      <c r="DP53" s="58">
        <v>588.05978622999999</v>
      </c>
      <c r="DQ53" s="37">
        <v>545.47214312999995</v>
      </c>
    </row>
    <row r="54" spans="1:121" x14ac:dyDescent="0.2">
      <c r="A54" s="6" t="s">
        <v>92</v>
      </c>
      <c r="B54" s="50">
        <v>22.419707680999998</v>
      </c>
      <c r="C54" s="58">
        <v>19.705911963999998</v>
      </c>
      <c r="D54" s="58">
        <v>16.877783739000002</v>
      </c>
      <c r="E54" s="37">
        <v>10.307082920999999</v>
      </c>
      <c r="F54" s="50">
        <v>9.3604727747999998</v>
      </c>
      <c r="G54" s="58">
        <v>12.163718278999999</v>
      </c>
      <c r="H54" s="58">
        <v>12.161271095</v>
      </c>
      <c r="I54" s="37">
        <v>12.103727265</v>
      </c>
      <c r="J54" s="50">
        <v>12.103704493</v>
      </c>
      <c r="K54" s="58">
        <v>12.182839656000001</v>
      </c>
      <c r="L54" s="58">
        <v>10.298540514000001</v>
      </c>
      <c r="M54" s="37">
        <v>10.277623853</v>
      </c>
      <c r="N54" s="50">
        <v>10.117892317000001</v>
      </c>
      <c r="O54" s="58">
        <v>11.028843942</v>
      </c>
      <c r="P54" s="58">
        <v>10.228486991</v>
      </c>
      <c r="Q54" s="37">
        <v>8.3244615566999993</v>
      </c>
      <c r="R54" s="50">
        <v>7.3412816345999996</v>
      </c>
      <c r="S54" s="58">
        <v>12.944010444</v>
      </c>
      <c r="T54" s="58">
        <v>13.966232552999999</v>
      </c>
      <c r="U54" s="37">
        <v>12.083551856</v>
      </c>
      <c r="V54" s="50">
        <v>10.199730118</v>
      </c>
      <c r="W54" s="58">
        <v>11.126511918</v>
      </c>
      <c r="X54" s="58">
        <v>12.073980555</v>
      </c>
      <c r="Y54" s="37">
        <v>12.079610409000001</v>
      </c>
      <c r="Z54" s="50">
        <v>14.859246427</v>
      </c>
      <c r="AA54" s="58">
        <v>19.441592837000002</v>
      </c>
      <c r="AB54" s="58">
        <v>18.393392734999999</v>
      </c>
      <c r="AC54" s="37">
        <v>13.777017499999999</v>
      </c>
      <c r="AD54" s="50">
        <v>13.823118735</v>
      </c>
      <c r="AE54" s="58">
        <v>13.703015635</v>
      </c>
      <c r="AF54" s="58">
        <v>14.555974064999999</v>
      </c>
      <c r="AG54" s="37">
        <v>14.693232458000001</v>
      </c>
      <c r="AH54" s="50">
        <v>16.519195013000001</v>
      </c>
      <c r="AI54" s="58">
        <v>15.858742609</v>
      </c>
      <c r="AJ54" s="58">
        <v>17.642148593000002</v>
      </c>
      <c r="AK54" s="37">
        <v>18.254320230000001</v>
      </c>
      <c r="AL54" s="50">
        <v>21.585024721</v>
      </c>
      <c r="AM54" s="58">
        <v>21.839786401000001</v>
      </c>
      <c r="AN54" s="58">
        <v>22.488086688999999</v>
      </c>
      <c r="AO54" s="37">
        <v>17.417137147999998</v>
      </c>
      <c r="AP54" s="50">
        <v>15.569203720000001</v>
      </c>
      <c r="AQ54" s="58">
        <v>18.477507692</v>
      </c>
      <c r="AR54" s="58">
        <v>18.622222912000002</v>
      </c>
      <c r="AS54" s="37">
        <v>15.486342015</v>
      </c>
      <c r="AT54" s="50">
        <v>15.308568192999999</v>
      </c>
      <c r="AU54" s="58">
        <v>17.347625397000002</v>
      </c>
      <c r="AV54" s="58">
        <v>18.169854968999999</v>
      </c>
      <c r="AW54" s="37">
        <v>17.991215484000001</v>
      </c>
      <c r="AX54" s="50">
        <v>17.479173352</v>
      </c>
      <c r="AY54" s="58">
        <v>18.626315406</v>
      </c>
      <c r="AZ54" s="58">
        <v>21.740297698999999</v>
      </c>
      <c r="BA54" s="37">
        <v>21.357829080999998</v>
      </c>
      <c r="BB54" s="50">
        <v>24.748589701</v>
      </c>
      <c r="BC54" s="58">
        <v>25.961966852</v>
      </c>
      <c r="BD54" s="58">
        <v>24.904946525</v>
      </c>
      <c r="BE54" s="37">
        <v>25.977002957</v>
      </c>
      <c r="BF54" s="50">
        <v>26.345602361000001</v>
      </c>
      <c r="BG54" s="58">
        <v>27.500010763999999</v>
      </c>
      <c r="BH54" s="58">
        <v>30.735087089</v>
      </c>
      <c r="BI54" s="37">
        <v>26.82212882</v>
      </c>
      <c r="BJ54" s="50">
        <v>14</v>
      </c>
      <c r="BK54" s="58">
        <v>29</v>
      </c>
      <c r="BL54" s="58">
        <v>34</v>
      </c>
      <c r="BM54" s="37">
        <v>24</v>
      </c>
      <c r="BN54" s="50">
        <v>24</v>
      </c>
      <c r="BO54" s="58">
        <v>33</v>
      </c>
      <c r="BP54" s="58">
        <v>30</v>
      </c>
      <c r="BQ54" s="37">
        <v>26</v>
      </c>
      <c r="BR54" s="50">
        <v>22</v>
      </c>
      <c r="BS54" s="58">
        <v>30</v>
      </c>
      <c r="BT54" s="58">
        <v>31</v>
      </c>
      <c r="BU54" s="37">
        <v>25</v>
      </c>
      <c r="BV54" s="50">
        <v>25</v>
      </c>
      <c r="BW54" s="58">
        <v>39</v>
      </c>
      <c r="BX54" s="58">
        <v>40.858358080999999</v>
      </c>
      <c r="BY54" s="37">
        <v>27</v>
      </c>
      <c r="BZ54" s="50">
        <v>23</v>
      </c>
      <c r="CA54" s="58">
        <v>31</v>
      </c>
      <c r="CB54" s="58">
        <v>31</v>
      </c>
      <c r="CC54" s="37">
        <v>27</v>
      </c>
      <c r="CD54" s="50">
        <v>21</v>
      </c>
      <c r="CE54" s="58">
        <v>28</v>
      </c>
      <c r="CF54" s="58">
        <v>28</v>
      </c>
      <c r="CG54" s="37">
        <v>22</v>
      </c>
      <c r="CH54" s="50">
        <v>20</v>
      </c>
      <c r="CI54" s="58">
        <v>36</v>
      </c>
      <c r="CJ54" s="58">
        <v>35</v>
      </c>
      <c r="CK54" s="37">
        <v>26</v>
      </c>
      <c r="CL54" s="50">
        <v>20</v>
      </c>
      <c r="CM54" s="58">
        <v>33</v>
      </c>
      <c r="CN54" s="58">
        <v>32</v>
      </c>
      <c r="CO54" s="37">
        <v>25</v>
      </c>
      <c r="CP54" s="50">
        <v>28</v>
      </c>
      <c r="CQ54" s="58">
        <v>39</v>
      </c>
      <c r="CR54" s="58">
        <v>40</v>
      </c>
      <c r="CS54" s="37">
        <v>30</v>
      </c>
      <c r="CT54" s="50">
        <v>28</v>
      </c>
      <c r="CU54" s="58">
        <v>34</v>
      </c>
      <c r="CV54" s="58">
        <v>34</v>
      </c>
      <c r="CW54" s="37">
        <v>32</v>
      </c>
      <c r="CX54" s="50">
        <v>30</v>
      </c>
      <c r="CY54" s="58">
        <v>36</v>
      </c>
      <c r="CZ54" s="58">
        <v>38</v>
      </c>
      <c r="DA54" s="37">
        <v>38</v>
      </c>
      <c r="DB54" s="50">
        <v>31.364018904999998</v>
      </c>
      <c r="DC54" s="58">
        <v>33.355024868999998</v>
      </c>
      <c r="DD54" s="58">
        <v>41.351195799000003</v>
      </c>
      <c r="DE54" s="37">
        <v>46.340546897999999</v>
      </c>
      <c r="DF54" s="50">
        <v>47.337250464</v>
      </c>
      <c r="DG54" s="58">
        <v>52.310932194000003</v>
      </c>
      <c r="DH54" s="58">
        <v>50.295386803</v>
      </c>
      <c r="DI54" s="70">
        <v>49.276853607</v>
      </c>
      <c r="DJ54" s="50">
        <v>57.195275148999997</v>
      </c>
      <c r="DK54" s="58">
        <v>56.799712470000003</v>
      </c>
      <c r="DL54" s="58">
        <v>58.719459526999998</v>
      </c>
      <c r="DM54" s="37">
        <v>56.671168256999998</v>
      </c>
      <c r="DN54" s="50">
        <v>55.259177362999999</v>
      </c>
      <c r="DO54" s="58">
        <v>52.737336745999997</v>
      </c>
      <c r="DP54" s="58">
        <v>51.380795192000001</v>
      </c>
      <c r="DQ54" s="37">
        <v>52.164431790999998</v>
      </c>
    </row>
    <row r="55" spans="1:121" x14ac:dyDescent="0.2">
      <c r="A55" s="6" t="s">
        <v>45</v>
      </c>
      <c r="B55" s="50">
        <v>102.40189504999999</v>
      </c>
      <c r="C55" s="58">
        <v>106.12359271</v>
      </c>
      <c r="D55" s="58">
        <v>107.0915492</v>
      </c>
      <c r="E55" s="37">
        <v>99.612644967999998</v>
      </c>
      <c r="F55" s="50">
        <v>84.542539676999994</v>
      </c>
      <c r="G55" s="58">
        <v>83.603383250999997</v>
      </c>
      <c r="H55" s="58">
        <v>88.411706940000002</v>
      </c>
      <c r="I55" s="37">
        <v>83.638501696999995</v>
      </c>
      <c r="J55" s="50">
        <v>84.546081719</v>
      </c>
      <c r="K55" s="58">
        <v>107.93635583</v>
      </c>
      <c r="L55" s="58">
        <v>105.13637814000001</v>
      </c>
      <c r="M55" s="37">
        <v>87.314206682000005</v>
      </c>
      <c r="N55" s="50">
        <v>106.13360821000001</v>
      </c>
      <c r="O55" s="58">
        <v>116.25909166</v>
      </c>
      <c r="P55" s="58">
        <v>122.82445254</v>
      </c>
      <c r="Q55" s="37">
        <v>95.607174823999998</v>
      </c>
      <c r="R55" s="50">
        <v>121.75715658</v>
      </c>
      <c r="S55" s="58">
        <v>136.14242372000001</v>
      </c>
      <c r="T55" s="58">
        <v>135.32971438999999</v>
      </c>
      <c r="U55" s="37">
        <v>103.48184074</v>
      </c>
      <c r="V55" s="50">
        <v>121.45111322</v>
      </c>
      <c r="W55" s="58">
        <v>171.11260551999999</v>
      </c>
      <c r="X55" s="58">
        <v>179.38083945</v>
      </c>
      <c r="Y55" s="37">
        <v>136.53650808</v>
      </c>
      <c r="Z55" s="50">
        <v>157.17427046</v>
      </c>
      <c r="AA55" s="58">
        <v>181.37676966999999</v>
      </c>
      <c r="AB55" s="58">
        <v>175.39672116</v>
      </c>
      <c r="AC55" s="37">
        <v>136.99929184999999</v>
      </c>
      <c r="AD55" s="50">
        <v>119.21774646999999</v>
      </c>
      <c r="AE55" s="58">
        <v>166.47273944</v>
      </c>
      <c r="AF55" s="58">
        <v>166.49217471</v>
      </c>
      <c r="AG55" s="37">
        <v>87.296840149999994</v>
      </c>
      <c r="AH55" s="50">
        <v>122.37091319</v>
      </c>
      <c r="AI55" s="58">
        <v>155.56426372000001</v>
      </c>
      <c r="AJ55" s="58">
        <v>148.16566943999999</v>
      </c>
      <c r="AK55" s="37">
        <v>91.861624517999999</v>
      </c>
      <c r="AL55" s="50">
        <v>116.53356257999999</v>
      </c>
      <c r="AM55" s="58">
        <v>141.51797475999999</v>
      </c>
      <c r="AN55" s="58">
        <v>136.57400093000001</v>
      </c>
      <c r="AO55" s="37">
        <v>83.902628523000004</v>
      </c>
      <c r="AP55" s="50">
        <v>96.858150335000005</v>
      </c>
      <c r="AQ55" s="58">
        <v>129.41006404999999</v>
      </c>
      <c r="AR55" s="58">
        <v>128.4516453</v>
      </c>
      <c r="AS55" s="37">
        <v>104.56282212000001</v>
      </c>
      <c r="AT55" s="50">
        <v>110.10145747999999</v>
      </c>
      <c r="AU55" s="58">
        <v>133.95753300000001</v>
      </c>
      <c r="AV55" s="58">
        <v>139.07899086</v>
      </c>
      <c r="AW55" s="37">
        <v>114.05216412999999</v>
      </c>
      <c r="AX55" s="50">
        <v>118.31132319</v>
      </c>
      <c r="AY55" s="58">
        <v>148.12511448000001</v>
      </c>
      <c r="AZ55" s="58">
        <v>144.35899257</v>
      </c>
      <c r="BA55" s="37">
        <v>131.36792553000001</v>
      </c>
      <c r="BB55" s="50">
        <v>141.04272506000001</v>
      </c>
      <c r="BC55" s="58">
        <v>160.12889340000001</v>
      </c>
      <c r="BD55" s="58">
        <v>155.93622060999999</v>
      </c>
      <c r="BE55" s="37">
        <v>143.35858067999999</v>
      </c>
      <c r="BF55" s="50">
        <v>151.40235946999999</v>
      </c>
      <c r="BG55" s="58">
        <v>189.57975963999999</v>
      </c>
      <c r="BH55" s="58">
        <v>192.86794111</v>
      </c>
      <c r="BI55" s="37">
        <v>163.89826432999999</v>
      </c>
      <c r="BJ55" s="50">
        <v>195</v>
      </c>
      <c r="BK55" s="58">
        <v>220.85684205000001</v>
      </c>
      <c r="BL55" s="58">
        <v>218</v>
      </c>
      <c r="BM55" s="37">
        <v>179</v>
      </c>
      <c r="BN55" s="50">
        <v>194</v>
      </c>
      <c r="BO55" s="58">
        <v>223</v>
      </c>
      <c r="BP55" s="58">
        <v>239</v>
      </c>
      <c r="BQ55" s="37">
        <v>223.58425352</v>
      </c>
      <c r="BR55" s="50">
        <v>217.46031864</v>
      </c>
      <c r="BS55" s="58">
        <v>263.42911888999998</v>
      </c>
      <c r="BT55" s="58">
        <v>269.27063398000001</v>
      </c>
      <c r="BU55" s="37">
        <v>258.37184083</v>
      </c>
      <c r="BV55" s="50">
        <v>269.23254456000001</v>
      </c>
      <c r="BW55" s="58">
        <v>312.22677540000001</v>
      </c>
      <c r="BX55" s="58">
        <v>326.07983736</v>
      </c>
      <c r="BY55" s="37">
        <v>303.10816503000001</v>
      </c>
      <c r="BZ55" s="50">
        <v>286.38724136000002</v>
      </c>
      <c r="CA55" s="58">
        <v>316.38224392000001</v>
      </c>
      <c r="CB55" s="58">
        <v>331.12300642000002</v>
      </c>
      <c r="CC55" s="37">
        <v>294.83684913000002</v>
      </c>
      <c r="CD55" s="50">
        <v>257.34798697000002</v>
      </c>
      <c r="CE55" s="58">
        <v>274.67558842</v>
      </c>
      <c r="CF55" s="58">
        <v>282.55830961999999</v>
      </c>
      <c r="CG55" s="37">
        <v>272.14295145</v>
      </c>
      <c r="CH55" s="50">
        <v>280.39602808000001</v>
      </c>
      <c r="CI55" s="58">
        <v>306.38745697000002</v>
      </c>
      <c r="CJ55" s="58">
        <v>315.87630976000003</v>
      </c>
      <c r="CK55" s="37">
        <v>296.92831989000001</v>
      </c>
      <c r="CL55" s="50">
        <v>291.75733087999998</v>
      </c>
      <c r="CM55" s="58">
        <v>333.28374961999998</v>
      </c>
      <c r="CN55" s="58">
        <v>327.67010469000002</v>
      </c>
      <c r="CO55" s="37">
        <v>295.62198430000001</v>
      </c>
      <c r="CP55" s="50">
        <v>289.04473824000002</v>
      </c>
      <c r="CQ55" s="58">
        <v>327.63094978999999</v>
      </c>
      <c r="CR55" s="58">
        <v>336.62138800999998</v>
      </c>
      <c r="CS55" s="37">
        <v>343.38829261000001</v>
      </c>
      <c r="CT55" s="50">
        <v>329.07420711999998</v>
      </c>
      <c r="CU55" s="58">
        <v>358.36681757000002</v>
      </c>
      <c r="CV55" s="58">
        <v>385.21917573000002</v>
      </c>
      <c r="CW55" s="37">
        <v>370.82764034000002</v>
      </c>
      <c r="CX55" s="50">
        <v>371.35541781000001</v>
      </c>
      <c r="CY55" s="58">
        <v>409.56638781999999</v>
      </c>
      <c r="CZ55" s="58">
        <v>408.42622895</v>
      </c>
      <c r="DA55" s="37">
        <v>402.24872511000001</v>
      </c>
      <c r="DB55" s="50">
        <v>381.57678076000002</v>
      </c>
      <c r="DC55" s="58">
        <v>410.56921573</v>
      </c>
      <c r="DD55" s="58">
        <v>408.21131333</v>
      </c>
      <c r="DE55" s="37">
        <v>412.79392977999998</v>
      </c>
      <c r="DF55" s="50">
        <v>383.01175138999997</v>
      </c>
      <c r="DG55" s="58">
        <v>430.93279658</v>
      </c>
      <c r="DH55" s="58">
        <v>457.04477914</v>
      </c>
      <c r="DI55" s="70">
        <v>431.61788741999999</v>
      </c>
      <c r="DJ55" s="50">
        <v>482.07708414000001</v>
      </c>
      <c r="DK55" s="58">
        <v>508.22742598999997</v>
      </c>
      <c r="DL55" s="58">
        <v>494.57058066000002</v>
      </c>
      <c r="DM55" s="37">
        <v>464.79355629999998</v>
      </c>
      <c r="DN55" s="50">
        <v>451.86753461000001</v>
      </c>
      <c r="DO55" s="58">
        <v>508.97991051000002</v>
      </c>
      <c r="DP55" s="58">
        <v>513.11969996000005</v>
      </c>
      <c r="DQ55" s="37">
        <v>457.11170830999998</v>
      </c>
    </row>
    <row r="56" spans="1:121" x14ac:dyDescent="0.2">
      <c r="A56" s="6" t="s">
        <v>94</v>
      </c>
      <c r="B56" s="50">
        <v>441.59452434000002</v>
      </c>
      <c r="C56" s="58">
        <v>431.91305354000002</v>
      </c>
      <c r="D56" s="58">
        <v>428.04872663999998</v>
      </c>
      <c r="E56" s="37">
        <v>395.93710394999999</v>
      </c>
      <c r="F56" s="50">
        <v>390.31327993999997</v>
      </c>
      <c r="G56" s="58">
        <v>382.52031047999998</v>
      </c>
      <c r="H56" s="58">
        <v>375.99412655999998</v>
      </c>
      <c r="I56" s="37">
        <v>367.13825237999998</v>
      </c>
      <c r="J56" s="50">
        <v>399.97262230000001</v>
      </c>
      <c r="K56" s="58">
        <v>401.99925266999998</v>
      </c>
      <c r="L56" s="58">
        <v>400.93013694000001</v>
      </c>
      <c r="M56" s="37">
        <v>438.82025044</v>
      </c>
      <c r="N56" s="50">
        <v>442.08911748999998</v>
      </c>
      <c r="O56" s="58">
        <v>468.05120161000002</v>
      </c>
      <c r="P56" s="58">
        <v>476.93416067999999</v>
      </c>
      <c r="Q56" s="37">
        <v>499.44995870999998</v>
      </c>
      <c r="R56" s="50">
        <v>507.81272201000002</v>
      </c>
      <c r="S56" s="58">
        <v>528.12347874</v>
      </c>
      <c r="T56" s="58">
        <v>529.39310651999995</v>
      </c>
      <c r="U56" s="37">
        <v>570.89372885</v>
      </c>
      <c r="V56" s="50">
        <v>558.37523185999999</v>
      </c>
      <c r="W56" s="58">
        <v>580.55749265999998</v>
      </c>
      <c r="X56" s="58">
        <v>596.36689215000001</v>
      </c>
      <c r="Y56" s="37">
        <v>671.19572620999998</v>
      </c>
      <c r="Z56" s="50">
        <v>644.84193083000002</v>
      </c>
      <c r="AA56" s="58">
        <v>627.98910349000005</v>
      </c>
      <c r="AB56" s="58">
        <v>631.58310293</v>
      </c>
      <c r="AC56" s="37">
        <v>611.98364947000005</v>
      </c>
      <c r="AD56" s="50">
        <v>638.86309502999995</v>
      </c>
      <c r="AE56" s="58">
        <v>649.21560672999999</v>
      </c>
      <c r="AF56" s="58">
        <v>642.02250088000005</v>
      </c>
      <c r="AG56" s="37">
        <v>621.61853929999995</v>
      </c>
      <c r="AH56" s="50">
        <v>645.66124540999999</v>
      </c>
      <c r="AI56" s="58">
        <v>681.02286319999996</v>
      </c>
      <c r="AJ56" s="58">
        <v>652.13092145999997</v>
      </c>
      <c r="AK56" s="37">
        <v>596.95057780000002</v>
      </c>
      <c r="AL56" s="50">
        <v>616.44711997000002</v>
      </c>
      <c r="AM56" s="58">
        <v>618.47255855000003</v>
      </c>
      <c r="AN56" s="58">
        <v>587.89417329000003</v>
      </c>
      <c r="AO56" s="37">
        <v>584.11323407999998</v>
      </c>
      <c r="AP56" s="50">
        <v>579.22942339999997</v>
      </c>
      <c r="AQ56" s="58">
        <v>627.86585362999995</v>
      </c>
      <c r="AR56" s="58">
        <v>617.46755123000003</v>
      </c>
      <c r="AS56" s="37">
        <v>565.03013751000003</v>
      </c>
      <c r="AT56" s="50">
        <v>639.41922585999998</v>
      </c>
      <c r="AU56" s="58">
        <v>667.77248317999999</v>
      </c>
      <c r="AV56" s="58">
        <v>651.57378765999999</v>
      </c>
      <c r="AW56" s="37">
        <v>627.66344891999995</v>
      </c>
      <c r="AX56" s="50">
        <v>688.90148364000004</v>
      </c>
      <c r="AY56" s="58">
        <v>684.96984770999995</v>
      </c>
      <c r="AZ56" s="58">
        <v>670.59545512</v>
      </c>
      <c r="BA56" s="37">
        <v>669.47454698000001</v>
      </c>
      <c r="BB56" s="50">
        <v>702.04338743000005</v>
      </c>
      <c r="BC56" s="58">
        <v>702.55833768000002</v>
      </c>
      <c r="BD56" s="58">
        <v>676.03671685999996</v>
      </c>
      <c r="BE56" s="37">
        <v>657.97738213000002</v>
      </c>
      <c r="BF56" s="50">
        <v>699.16788628999996</v>
      </c>
      <c r="BG56" s="58">
        <v>763.60208366999996</v>
      </c>
      <c r="BH56" s="58">
        <v>773.52912569</v>
      </c>
      <c r="BI56" s="37">
        <v>742.80377964000002</v>
      </c>
      <c r="BJ56" s="50">
        <v>864.93771798</v>
      </c>
      <c r="BK56" s="58">
        <v>950.96656875999997</v>
      </c>
      <c r="BL56" s="58">
        <v>942.19083562000003</v>
      </c>
      <c r="BM56" s="37">
        <v>962.45631811999999</v>
      </c>
      <c r="BN56" s="50">
        <v>951.84609226999999</v>
      </c>
      <c r="BO56" s="58">
        <v>971.71199245000003</v>
      </c>
      <c r="BP56" s="58">
        <v>961.57035707</v>
      </c>
      <c r="BQ56" s="37">
        <v>1009.7527606</v>
      </c>
      <c r="BR56" s="50">
        <v>1043.6277649000001</v>
      </c>
      <c r="BS56" s="58">
        <v>1044.9047625000001</v>
      </c>
      <c r="BT56" s="58">
        <v>1034.4198589</v>
      </c>
      <c r="BU56" s="37">
        <v>1078.2693569</v>
      </c>
      <c r="BV56" s="50">
        <v>1119.6976337000001</v>
      </c>
      <c r="BW56" s="58">
        <v>1096.3995841999999</v>
      </c>
      <c r="BX56" s="58">
        <v>1090.8859170999999</v>
      </c>
      <c r="BY56" s="37">
        <v>1171.1458548999999</v>
      </c>
      <c r="BZ56" s="50">
        <v>1202.6518705999999</v>
      </c>
      <c r="CA56" s="58">
        <v>1081.3460828</v>
      </c>
      <c r="CB56" s="58">
        <v>1081.5659393000001</v>
      </c>
      <c r="CC56" s="37">
        <v>1159.4451778</v>
      </c>
      <c r="CD56" s="50">
        <v>1196.323335</v>
      </c>
      <c r="CE56" s="58">
        <v>1140.0266306000001</v>
      </c>
      <c r="CF56" s="58">
        <v>1113.7062251</v>
      </c>
      <c r="CG56" s="37">
        <v>1358.1918939</v>
      </c>
      <c r="CH56" s="50">
        <v>1250.9427048</v>
      </c>
      <c r="CI56" s="58">
        <v>1137.9289156</v>
      </c>
      <c r="CJ56" s="58">
        <v>1107.1935387000001</v>
      </c>
      <c r="CK56" s="37">
        <v>1387.4982391999999</v>
      </c>
      <c r="CL56" s="50">
        <v>1335.5673885000001</v>
      </c>
      <c r="CM56" s="58">
        <v>1175.4717923999999</v>
      </c>
      <c r="CN56" s="58">
        <v>1169.3823149</v>
      </c>
      <c r="CO56" s="37">
        <v>1488.1836644</v>
      </c>
      <c r="CP56" s="50">
        <v>1473.4321977</v>
      </c>
      <c r="CQ56" s="58">
        <v>1269.9941497</v>
      </c>
      <c r="CR56" s="58">
        <v>1281.7734241999999</v>
      </c>
      <c r="CS56" s="37">
        <v>1665.7681262000001</v>
      </c>
      <c r="CT56" s="50">
        <v>1524.1452434</v>
      </c>
      <c r="CU56" s="58">
        <v>1238.4624094999999</v>
      </c>
      <c r="CV56" s="58">
        <v>1386.8103923000001</v>
      </c>
      <c r="CW56" s="37">
        <v>1666.5291328999999</v>
      </c>
      <c r="CX56" s="50">
        <v>1583.3771119999999</v>
      </c>
      <c r="CY56" s="58">
        <v>1458.4625811000001</v>
      </c>
      <c r="CZ56" s="58">
        <v>1542.5559966000001</v>
      </c>
      <c r="DA56" s="37">
        <v>1894.309561</v>
      </c>
      <c r="DB56" s="50">
        <v>1950.3059307000001</v>
      </c>
      <c r="DC56" s="58">
        <v>1649.9541012</v>
      </c>
      <c r="DD56" s="58">
        <v>1678.2917388999999</v>
      </c>
      <c r="DE56" s="37">
        <v>1999.9650164</v>
      </c>
      <c r="DF56" s="50">
        <v>2205.1155864000002</v>
      </c>
      <c r="DG56" s="58">
        <v>1893.8812555</v>
      </c>
      <c r="DH56" s="58">
        <v>1917.2929561999999</v>
      </c>
      <c r="DI56" s="70">
        <v>2158.4938379</v>
      </c>
      <c r="DJ56" s="50">
        <v>2174.6195378000002</v>
      </c>
      <c r="DK56" s="58">
        <v>1826.4883914</v>
      </c>
      <c r="DL56" s="58">
        <v>1864.7036872000001</v>
      </c>
      <c r="DM56" s="37">
        <v>1993.8144251000001</v>
      </c>
      <c r="DN56" s="50">
        <v>2167.1729368000001</v>
      </c>
      <c r="DO56" s="58">
        <v>1822.2824493000001</v>
      </c>
      <c r="DP56" s="58">
        <v>1816.0380735000001</v>
      </c>
      <c r="DQ56" s="37">
        <v>1619.3468757000001</v>
      </c>
    </row>
    <row r="57" spans="1:121" x14ac:dyDescent="0.2">
      <c r="A57" s="6" t="s">
        <v>46</v>
      </c>
      <c r="B57" s="50">
        <v>2.8239432376</v>
      </c>
      <c r="C57" s="58">
        <v>4.6782715156999997</v>
      </c>
      <c r="D57" s="58">
        <v>5.5991448961000003</v>
      </c>
      <c r="E57" s="37">
        <v>0.93517611320000005</v>
      </c>
      <c r="F57" s="50">
        <v>0.93438455600000003</v>
      </c>
      <c r="G57" s="58">
        <v>3.7765448112</v>
      </c>
      <c r="H57" s="58">
        <v>3.7760335095999999</v>
      </c>
      <c r="I57" s="37">
        <v>0.93275674320000002</v>
      </c>
      <c r="J57" s="50">
        <v>1.8746997747</v>
      </c>
      <c r="K57" s="58">
        <v>3.7432941579999999</v>
      </c>
      <c r="L57" s="58">
        <v>3.7433013946</v>
      </c>
      <c r="M57" s="37">
        <v>2.8063056568999998</v>
      </c>
      <c r="N57" s="50">
        <v>2.8631278322</v>
      </c>
      <c r="O57" s="58">
        <v>5.6403662107999999</v>
      </c>
      <c r="P57" s="58">
        <v>5.6388010381999996</v>
      </c>
      <c r="Q57" s="37">
        <v>3.8016701236000001</v>
      </c>
      <c r="R57" s="50">
        <v>1.8967436875999999</v>
      </c>
      <c r="S57" s="58">
        <v>7.4481499155000002</v>
      </c>
      <c r="T57" s="58">
        <v>7.4133702486999997</v>
      </c>
      <c r="U57" s="37">
        <v>2.8247028843000002</v>
      </c>
      <c r="V57" s="50">
        <v>2.8371515482</v>
      </c>
      <c r="W57" s="58">
        <v>7.4145603731999996</v>
      </c>
      <c r="X57" s="58">
        <v>7.4226987173000003</v>
      </c>
      <c r="Y57" s="37">
        <v>3.7484912742000001</v>
      </c>
      <c r="Z57" s="50">
        <v>4.6832833842000001</v>
      </c>
      <c r="AA57" s="58">
        <v>8.3817854721000007</v>
      </c>
      <c r="AB57" s="58">
        <v>8.3344025898999998</v>
      </c>
      <c r="AC57" s="37">
        <v>4.6746363465999998</v>
      </c>
      <c r="AD57" s="50">
        <v>1.8195901752000001</v>
      </c>
      <c r="AE57" s="58">
        <v>1.8149567469000001</v>
      </c>
      <c r="AF57" s="58">
        <v>2.7170089333999998</v>
      </c>
      <c r="AG57" s="37">
        <v>4.5487562717000003</v>
      </c>
      <c r="AH57" s="50">
        <v>4.6134634020999998</v>
      </c>
      <c r="AI57" s="58">
        <v>2.8588308692000002</v>
      </c>
      <c r="AJ57" s="58">
        <v>2.7467086049999998</v>
      </c>
      <c r="AK57" s="37">
        <v>2.6928580169999998</v>
      </c>
      <c r="AL57" s="50">
        <v>3.4798034500999999</v>
      </c>
      <c r="AM57" s="58">
        <v>5.1971135820000001</v>
      </c>
      <c r="AN57" s="58">
        <v>4.9944659025</v>
      </c>
      <c r="AO57" s="37">
        <v>1.6983151582</v>
      </c>
      <c r="AP57" s="50">
        <v>0</v>
      </c>
      <c r="AQ57" s="58">
        <v>2.5847075059</v>
      </c>
      <c r="AR57" s="58">
        <v>2.6120733883999998</v>
      </c>
      <c r="AS57" s="37">
        <v>0.82275641720000003</v>
      </c>
      <c r="AT57" s="50">
        <v>1.5670897381</v>
      </c>
      <c r="AU57" s="58">
        <v>5.0933339211000002</v>
      </c>
      <c r="AV57" s="58">
        <v>5.8901934928999999</v>
      </c>
      <c r="AW57" s="37">
        <v>4.0151201301999997</v>
      </c>
      <c r="AX57" s="50">
        <v>5.0210040542999996</v>
      </c>
      <c r="AY57" s="58">
        <v>7.7584521268</v>
      </c>
      <c r="AZ57" s="58">
        <v>6.7014706697999999</v>
      </c>
      <c r="BA57" s="37">
        <v>4.8347480173999999</v>
      </c>
      <c r="BB57" s="50">
        <v>4.8676205125000003</v>
      </c>
      <c r="BC57" s="58">
        <v>8.3605718407000005</v>
      </c>
      <c r="BD57" s="58">
        <v>9.2156242833000004</v>
      </c>
      <c r="BE57" s="37">
        <v>4.9838166772000001</v>
      </c>
      <c r="BF57" s="50">
        <v>5.9803975877999997</v>
      </c>
      <c r="BG57" s="58">
        <v>8.6926880126999997</v>
      </c>
      <c r="BH57" s="58">
        <v>9.5702314998000002</v>
      </c>
      <c r="BI57" s="37">
        <v>8.4540646955999996</v>
      </c>
      <c r="BJ57" s="50">
        <v>6</v>
      </c>
      <c r="BK57" s="58">
        <v>9</v>
      </c>
      <c r="BL57" s="58">
        <v>9</v>
      </c>
      <c r="BM57" s="37">
        <v>7</v>
      </c>
      <c r="BN57" s="50">
        <v>9</v>
      </c>
      <c r="BO57" s="58">
        <v>13</v>
      </c>
      <c r="BP57" s="58">
        <v>14</v>
      </c>
      <c r="BQ57" s="37">
        <v>7</v>
      </c>
      <c r="BR57" s="50">
        <v>13</v>
      </c>
      <c r="BS57" s="58">
        <v>17</v>
      </c>
      <c r="BT57" s="58">
        <v>16</v>
      </c>
      <c r="BU57" s="37">
        <v>12</v>
      </c>
      <c r="BV57" s="50">
        <v>12</v>
      </c>
      <c r="BW57" s="58">
        <v>17</v>
      </c>
      <c r="BX57" s="58">
        <v>22</v>
      </c>
      <c r="BY57" s="37">
        <v>16</v>
      </c>
      <c r="BZ57" s="50">
        <v>18</v>
      </c>
      <c r="CA57" s="58">
        <v>20</v>
      </c>
      <c r="CB57" s="58">
        <v>22</v>
      </c>
      <c r="CC57" s="37">
        <v>18</v>
      </c>
      <c r="CD57" s="50">
        <v>19</v>
      </c>
      <c r="CE57" s="58">
        <v>32</v>
      </c>
      <c r="CF57" s="58">
        <v>33</v>
      </c>
      <c r="CG57" s="37">
        <v>25</v>
      </c>
      <c r="CH57" s="50">
        <v>19</v>
      </c>
      <c r="CI57" s="58">
        <v>33</v>
      </c>
      <c r="CJ57" s="58">
        <v>36</v>
      </c>
      <c r="CK57" s="37">
        <v>25</v>
      </c>
      <c r="CL57" s="50">
        <v>23</v>
      </c>
      <c r="CM57" s="58">
        <v>38</v>
      </c>
      <c r="CN57" s="58">
        <v>37</v>
      </c>
      <c r="CO57" s="37">
        <v>25</v>
      </c>
      <c r="CP57" s="50">
        <v>24</v>
      </c>
      <c r="CQ57" s="58">
        <v>39</v>
      </c>
      <c r="CR57" s="58">
        <v>41</v>
      </c>
      <c r="CS57" s="37">
        <v>28</v>
      </c>
      <c r="CT57" s="50">
        <v>30</v>
      </c>
      <c r="CU57" s="58">
        <v>40</v>
      </c>
      <c r="CV57" s="58">
        <v>42</v>
      </c>
      <c r="CW57" s="37">
        <v>28</v>
      </c>
      <c r="CX57" s="50">
        <v>29</v>
      </c>
      <c r="CY57" s="58">
        <v>50</v>
      </c>
      <c r="CZ57" s="58">
        <v>50.356385099999997</v>
      </c>
      <c r="DA57" s="37">
        <v>37.360898833</v>
      </c>
      <c r="DB57" s="50">
        <v>42.364018905000002</v>
      </c>
      <c r="DC57" s="58">
        <v>51.355024868999998</v>
      </c>
      <c r="DD57" s="58">
        <v>50.351195799000003</v>
      </c>
      <c r="DE57" s="37">
        <v>45.340546897999999</v>
      </c>
      <c r="DF57" s="50">
        <v>46.337250464</v>
      </c>
      <c r="DG57" s="58">
        <v>51.310932194000003</v>
      </c>
      <c r="DH57" s="58">
        <v>56.295386803</v>
      </c>
      <c r="DI57" s="70">
        <v>50.276853607</v>
      </c>
      <c r="DJ57" s="50">
        <v>54.550533323000003</v>
      </c>
      <c r="DK57" s="58">
        <v>73.394346954</v>
      </c>
      <c r="DL57" s="58">
        <v>76.097975997000006</v>
      </c>
      <c r="DM57" s="37">
        <v>66.680435607999996</v>
      </c>
      <c r="DN57" s="50">
        <v>69.499339567999996</v>
      </c>
      <c r="DO57" s="58">
        <v>87.014923345</v>
      </c>
      <c r="DP57" s="58">
        <v>85.882135938000005</v>
      </c>
      <c r="DQ57" s="37">
        <v>75.213237511000003</v>
      </c>
    </row>
    <row r="58" spans="1:121" x14ac:dyDescent="0.2">
      <c r="A58" s="6" t="s">
        <v>95</v>
      </c>
      <c r="B58" s="50">
        <v>101.32043449</v>
      </c>
      <c r="C58" s="58">
        <v>94.866254921000007</v>
      </c>
      <c r="D58" s="58">
        <v>97.674849287000001</v>
      </c>
      <c r="E58" s="37">
        <v>98.582512546000004</v>
      </c>
      <c r="F58" s="50">
        <v>92.789884405999999</v>
      </c>
      <c r="G58" s="58">
        <v>102.14219206</v>
      </c>
      <c r="H58" s="58">
        <v>104.89147282</v>
      </c>
      <c r="I58" s="37">
        <v>91.603319123999995</v>
      </c>
      <c r="J58" s="50">
        <v>95.343152516999993</v>
      </c>
      <c r="K58" s="58">
        <v>108.34678366999999</v>
      </c>
      <c r="L58" s="58">
        <v>120.57454864</v>
      </c>
      <c r="M58" s="37">
        <v>124.35468135000001</v>
      </c>
      <c r="N58" s="50">
        <v>129.89181255</v>
      </c>
      <c r="O58" s="58">
        <v>126.39494059</v>
      </c>
      <c r="P58" s="58">
        <v>129.20066080999999</v>
      </c>
      <c r="Q58" s="37">
        <v>147.72756906999999</v>
      </c>
      <c r="R58" s="50">
        <v>133.80805199</v>
      </c>
      <c r="S58" s="58">
        <v>149.56256492</v>
      </c>
      <c r="T58" s="58">
        <v>146.74354076</v>
      </c>
      <c r="U58" s="37">
        <v>187.75728115999999</v>
      </c>
      <c r="V58" s="50">
        <v>189.49583458000001</v>
      </c>
      <c r="W58" s="58">
        <v>175.50963783</v>
      </c>
      <c r="X58" s="58">
        <v>174.47886213000001</v>
      </c>
      <c r="Y58" s="37">
        <v>207.69930590000001</v>
      </c>
      <c r="Z58" s="50">
        <v>184.17894895000001</v>
      </c>
      <c r="AA58" s="58">
        <v>177.87140253000001</v>
      </c>
      <c r="AB58" s="58">
        <v>177.46497459</v>
      </c>
      <c r="AC58" s="37">
        <v>168.72298531000001</v>
      </c>
      <c r="AD58" s="50">
        <v>172.47278087000001</v>
      </c>
      <c r="AE58" s="58">
        <v>172.57902257000001</v>
      </c>
      <c r="AF58" s="58">
        <v>174.3715827</v>
      </c>
      <c r="AG58" s="37">
        <v>174.83847584</v>
      </c>
      <c r="AH58" s="50">
        <v>183.27595198</v>
      </c>
      <c r="AI58" s="58">
        <v>177.36893841</v>
      </c>
      <c r="AJ58" s="58">
        <v>171.05961273</v>
      </c>
      <c r="AK58" s="37">
        <v>188.93729761</v>
      </c>
      <c r="AL58" s="50">
        <v>176.87446105999999</v>
      </c>
      <c r="AM58" s="58">
        <v>165.90925684000001</v>
      </c>
      <c r="AN58" s="58">
        <v>150.18701906999999</v>
      </c>
      <c r="AO58" s="37">
        <v>175.1217565</v>
      </c>
      <c r="AP58" s="50">
        <v>165.48072712000001</v>
      </c>
      <c r="AQ58" s="58">
        <v>135.60343304</v>
      </c>
      <c r="AR58" s="58">
        <v>135.20183494</v>
      </c>
      <c r="AS58" s="37">
        <v>157.01159027</v>
      </c>
      <c r="AT58" s="50">
        <v>155.23779665999999</v>
      </c>
      <c r="AU58" s="58">
        <v>143.06977918999999</v>
      </c>
      <c r="AV58" s="58">
        <v>140.07071689</v>
      </c>
      <c r="AW58" s="37">
        <v>141.94807270999999</v>
      </c>
      <c r="AX58" s="50">
        <v>138.84352863999999</v>
      </c>
      <c r="AY58" s="58">
        <v>155.57855738000001</v>
      </c>
      <c r="AZ58" s="58">
        <v>151.85532767000001</v>
      </c>
      <c r="BA58" s="37">
        <v>159.53819103000001</v>
      </c>
      <c r="BB58" s="50">
        <v>162.98209808999999</v>
      </c>
      <c r="BC58" s="58">
        <v>167.49836594000001</v>
      </c>
      <c r="BD58" s="58">
        <v>170.79483976</v>
      </c>
      <c r="BE58" s="37">
        <v>173.34904463999999</v>
      </c>
      <c r="BF58" s="50">
        <v>176.81058837</v>
      </c>
      <c r="BG58" s="58">
        <v>196.96671058000001</v>
      </c>
      <c r="BH58" s="58">
        <v>192.00047530000001</v>
      </c>
      <c r="BI58" s="37">
        <v>194.53992807</v>
      </c>
      <c r="BJ58" s="50">
        <v>184.51373194999999</v>
      </c>
      <c r="BK58" s="58">
        <v>202.36990890000001</v>
      </c>
      <c r="BL58" s="58">
        <v>211.22606974999999</v>
      </c>
      <c r="BM58" s="37">
        <v>206.41606222999999</v>
      </c>
      <c r="BN58" s="50">
        <v>207.84609227000001</v>
      </c>
      <c r="BO58" s="58">
        <v>222.85599622999999</v>
      </c>
      <c r="BP58" s="58">
        <v>226.85678569000001</v>
      </c>
      <c r="BQ58" s="37">
        <v>215</v>
      </c>
      <c r="BR58" s="50">
        <v>205.46031864</v>
      </c>
      <c r="BS58" s="58">
        <v>228.42911889000001</v>
      </c>
      <c r="BT58" s="58">
        <v>231.40396412000001</v>
      </c>
      <c r="BU58" s="37">
        <v>240.37184083</v>
      </c>
      <c r="BV58" s="50">
        <v>243.37884624</v>
      </c>
      <c r="BW58" s="58">
        <v>228.36714637</v>
      </c>
      <c r="BX58" s="58">
        <v>232.72624239999999</v>
      </c>
      <c r="BY58" s="37">
        <v>240.36938834</v>
      </c>
      <c r="BZ58" s="50">
        <v>246.42452243</v>
      </c>
      <c r="CA58" s="58">
        <v>246.42229431999999</v>
      </c>
      <c r="CB58" s="58">
        <v>254.27755830999999</v>
      </c>
      <c r="CC58" s="37">
        <v>237</v>
      </c>
      <c r="CD58" s="50">
        <v>248.83487756</v>
      </c>
      <c r="CE58" s="58">
        <v>258.26196712000001</v>
      </c>
      <c r="CF58" s="58">
        <v>263.42930243000001</v>
      </c>
      <c r="CG58" s="37">
        <v>277.42859028999999</v>
      </c>
      <c r="CH58" s="50">
        <v>259</v>
      </c>
      <c r="CI58" s="58">
        <v>265.47749139000001</v>
      </c>
      <c r="CJ58" s="58">
        <v>263.46907743999998</v>
      </c>
      <c r="CK58" s="37">
        <v>280.46415995000001</v>
      </c>
      <c r="CL58" s="50">
        <v>259.91867758000001</v>
      </c>
      <c r="CM58" s="58">
        <v>278.43367939000001</v>
      </c>
      <c r="CN58" s="58">
        <v>293.40635828000001</v>
      </c>
      <c r="CO58" s="37">
        <v>323.38510387999997</v>
      </c>
      <c r="CP58" s="50">
        <v>298.19657984999998</v>
      </c>
      <c r="CQ58" s="58">
        <v>313.01861233</v>
      </c>
      <c r="CR58" s="58">
        <v>325.86146400000001</v>
      </c>
      <c r="CS58" s="37">
        <v>341.15684026000002</v>
      </c>
      <c r="CT58" s="50">
        <v>308.28069106999999</v>
      </c>
      <c r="CU58" s="58">
        <v>323.64112432000002</v>
      </c>
      <c r="CV58" s="58">
        <v>349.43835145000003</v>
      </c>
      <c r="CW58" s="37">
        <v>372.57332250000002</v>
      </c>
      <c r="CX58" s="50">
        <v>342.26688474000002</v>
      </c>
      <c r="CY58" s="58">
        <v>381.13277563999998</v>
      </c>
      <c r="CZ58" s="58">
        <v>380.78261405000001</v>
      </c>
      <c r="DA58" s="37">
        <v>416.33142161000001</v>
      </c>
      <c r="DB58" s="50">
        <v>394.45607561999998</v>
      </c>
      <c r="DC58" s="58">
        <v>423.63429034000001</v>
      </c>
      <c r="DD58" s="58">
        <v>433.61609651999999</v>
      </c>
      <c r="DE58" s="37">
        <v>448.49666427</v>
      </c>
      <c r="DF58" s="50">
        <v>436.36075325000002</v>
      </c>
      <c r="DG58" s="58">
        <v>456.35259361999999</v>
      </c>
      <c r="DH58" s="58">
        <v>463.49878467000002</v>
      </c>
      <c r="DI58" s="70">
        <v>486.95892124</v>
      </c>
      <c r="DJ58" s="50">
        <v>495.14913842999999</v>
      </c>
      <c r="DK58" s="58">
        <v>466.16904116000001</v>
      </c>
      <c r="DL58" s="58">
        <v>458.93779182999998</v>
      </c>
      <c r="DM58" s="37">
        <v>482.50233365000003</v>
      </c>
      <c r="DN58" s="50">
        <v>475.45563475</v>
      </c>
      <c r="DO58" s="58">
        <v>457.13880397000003</v>
      </c>
      <c r="DP58" s="58">
        <v>465.42570329</v>
      </c>
      <c r="DQ58" s="37">
        <v>454.33455185000003</v>
      </c>
    </row>
    <row r="59" spans="1:121" x14ac:dyDescent="0.2">
      <c r="A59" s="6" t="s">
        <v>47</v>
      </c>
      <c r="B59" s="50">
        <v>137.78623936</v>
      </c>
      <c r="C59" s="58">
        <v>132.16451591000001</v>
      </c>
      <c r="D59" s="58">
        <v>132.2231132</v>
      </c>
      <c r="E59" s="37">
        <v>135.07220519000001</v>
      </c>
      <c r="F59" s="50">
        <v>140.64010999999999</v>
      </c>
      <c r="G59" s="58">
        <v>119.74988867</v>
      </c>
      <c r="H59" s="58">
        <v>121.56875770000001</v>
      </c>
      <c r="I59" s="37">
        <v>118.78600133</v>
      </c>
      <c r="J59" s="50">
        <v>127.1313421</v>
      </c>
      <c r="K59" s="58">
        <v>117.67721297</v>
      </c>
      <c r="L59" s="58">
        <v>115.71417162</v>
      </c>
      <c r="M59" s="37">
        <v>140.95611044</v>
      </c>
      <c r="N59" s="50">
        <v>133.56159565999999</v>
      </c>
      <c r="O59" s="58">
        <v>113.73752125999999</v>
      </c>
      <c r="P59" s="58">
        <v>117.19945365</v>
      </c>
      <c r="Q59" s="37">
        <v>136.57824410000001</v>
      </c>
      <c r="R59" s="50">
        <v>135.65053112000001</v>
      </c>
      <c r="S59" s="58">
        <v>127.40769081000001</v>
      </c>
      <c r="T59" s="58">
        <v>128.20681987</v>
      </c>
      <c r="U59" s="37">
        <v>148.7265228</v>
      </c>
      <c r="V59" s="50">
        <v>145.49271424</v>
      </c>
      <c r="W59" s="58">
        <v>135.98041376</v>
      </c>
      <c r="X59" s="58">
        <v>140.73070228</v>
      </c>
      <c r="Y59" s="37">
        <v>173.85324431000001</v>
      </c>
      <c r="Z59" s="50">
        <v>179.35215625000001</v>
      </c>
      <c r="AA59" s="58">
        <v>163.71343661</v>
      </c>
      <c r="AB59" s="58">
        <v>156.82786748000001</v>
      </c>
      <c r="AC59" s="37">
        <v>180.90579382000001</v>
      </c>
      <c r="AD59" s="50">
        <v>179.73205657</v>
      </c>
      <c r="AE59" s="58">
        <v>167.55693690000001</v>
      </c>
      <c r="AF59" s="58">
        <v>171.05225859000001</v>
      </c>
      <c r="AG59" s="37">
        <v>167.94103375</v>
      </c>
      <c r="AH59" s="50">
        <v>171.23521638</v>
      </c>
      <c r="AI59" s="58">
        <v>171.89977458000001</v>
      </c>
      <c r="AJ59" s="58">
        <v>163.03274937</v>
      </c>
      <c r="AK59" s="37">
        <v>164.25901314000001</v>
      </c>
      <c r="AL59" s="50">
        <v>174.52320474999999</v>
      </c>
      <c r="AM59" s="58">
        <v>157.17396803</v>
      </c>
      <c r="AN59" s="58">
        <v>150.15286707000001</v>
      </c>
      <c r="AO59" s="37">
        <v>171.68248197</v>
      </c>
      <c r="AP59" s="50">
        <v>165.26546479999999</v>
      </c>
      <c r="AQ59" s="58">
        <v>146.75049537000001</v>
      </c>
      <c r="AR59" s="58">
        <v>148.00223528999999</v>
      </c>
      <c r="AS59" s="37">
        <v>168.13297180000001</v>
      </c>
      <c r="AT59" s="50">
        <v>162.87202443000001</v>
      </c>
      <c r="AU59" s="58">
        <v>151.93496769000001</v>
      </c>
      <c r="AV59" s="58">
        <v>153.48211345999999</v>
      </c>
      <c r="AW59" s="37">
        <v>189.28962397000001</v>
      </c>
      <c r="AX59" s="50">
        <v>197.30557576999999</v>
      </c>
      <c r="AY59" s="58">
        <v>156.15477765</v>
      </c>
      <c r="AZ59" s="58">
        <v>157.15935193999999</v>
      </c>
      <c r="BA59" s="37">
        <v>181.48035489</v>
      </c>
      <c r="BB59" s="50">
        <v>170.64054639</v>
      </c>
      <c r="BC59" s="58">
        <v>155.40359592999999</v>
      </c>
      <c r="BD59" s="58">
        <v>160.09839360999999</v>
      </c>
      <c r="BE59" s="37">
        <v>203.56141628</v>
      </c>
      <c r="BF59" s="50">
        <v>203.74723567999999</v>
      </c>
      <c r="BG59" s="58">
        <v>165.83687261</v>
      </c>
      <c r="BH59" s="58">
        <v>163.85174677000001</v>
      </c>
      <c r="BI59" s="37">
        <v>205.74603056000001</v>
      </c>
      <c r="BJ59" s="50">
        <v>197.02746389999999</v>
      </c>
      <c r="BK59" s="58">
        <v>165.02613371000001</v>
      </c>
      <c r="BL59" s="58">
        <v>174.02525276</v>
      </c>
      <c r="BM59" s="37">
        <v>212.67223399</v>
      </c>
      <c r="BN59" s="50">
        <v>185</v>
      </c>
      <c r="BO59" s="58">
        <v>158</v>
      </c>
      <c r="BP59" s="58">
        <v>158</v>
      </c>
      <c r="BQ59" s="37">
        <v>210</v>
      </c>
      <c r="BR59" s="50">
        <v>194.76191180999999</v>
      </c>
      <c r="BS59" s="58">
        <v>165.14559446000001</v>
      </c>
      <c r="BT59" s="58">
        <v>167.61585647999999</v>
      </c>
      <c r="BU59" s="37">
        <v>191.07232687999999</v>
      </c>
      <c r="BV59" s="50">
        <v>175.68724993000001</v>
      </c>
      <c r="BW59" s="58">
        <v>175.66222823000001</v>
      </c>
      <c r="BX59" s="58">
        <v>176.28704926</v>
      </c>
      <c r="BY59" s="37">
        <v>219.2657414</v>
      </c>
      <c r="BZ59" s="50">
        <v>209.34014651000001</v>
      </c>
      <c r="CA59" s="58">
        <v>174.35267401999999</v>
      </c>
      <c r="CB59" s="58">
        <v>185.29033150000001</v>
      </c>
      <c r="CC59" s="37">
        <v>226.30719909999999</v>
      </c>
      <c r="CD59" s="50">
        <v>206.25549511</v>
      </c>
      <c r="CE59" s="58">
        <v>166.25669131999999</v>
      </c>
      <c r="CF59" s="58">
        <v>167.85860486000001</v>
      </c>
      <c r="CG59" s="37">
        <v>241.85718058</v>
      </c>
      <c r="CH59" s="50">
        <v>223.43761685000001</v>
      </c>
      <c r="CI59" s="58">
        <v>181.86494836</v>
      </c>
      <c r="CJ59" s="58">
        <v>174.81446464000001</v>
      </c>
      <c r="CK59" s="37">
        <v>251.39247983999999</v>
      </c>
      <c r="CL59" s="50">
        <v>226.91867758000001</v>
      </c>
      <c r="CM59" s="58">
        <v>166.28374962000001</v>
      </c>
      <c r="CN59" s="58">
        <v>170.2637464</v>
      </c>
      <c r="CO59" s="37">
        <v>250.77020776000001</v>
      </c>
      <c r="CP59" s="50">
        <v>242.19657985000001</v>
      </c>
      <c r="CQ59" s="58">
        <v>169.16298760999999</v>
      </c>
      <c r="CR59" s="58">
        <v>172.76262403999999</v>
      </c>
      <c r="CS59" s="37">
        <v>266.46269395000002</v>
      </c>
      <c r="CT59" s="50">
        <v>275.07420711999998</v>
      </c>
      <c r="CU59" s="58">
        <v>198.94734324000001</v>
      </c>
      <c r="CV59" s="58">
        <v>232.58588689999999</v>
      </c>
      <c r="CW59" s="37">
        <v>306.34592285999997</v>
      </c>
      <c r="CX59" s="50">
        <v>288.13250689</v>
      </c>
      <c r="CY59" s="58">
        <v>255.13135324000001</v>
      </c>
      <c r="CZ59" s="58">
        <v>260.49469570000002</v>
      </c>
      <c r="DA59" s="37">
        <v>374.16539299999999</v>
      </c>
      <c r="DB59" s="50">
        <v>355.82009453000001</v>
      </c>
      <c r="DC59" s="58">
        <v>274.06507461000001</v>
      </c>
      <c r="DD59" s="58">
        <v>301.4047832</v>
      </c>
      <c r="DE59" s="37">
        <v>422.15611737</v>
      </c>
      <c r="DF59" s="50">
        <v>429.68625231999999</v>
      </c>
      <c r="DG59" s="58">
        <v>341.86559316</v>
      </c>
      <c r="DH59" s="58">
        <v>349.77232082</v>
      </c>
      <c r="DI59" s="70">
        <v>443.38426803999999</v>
      </c>
      <c r="DJ59" s="50">
        <v>402.16881366000001</v>
      </c>
      <c r="DK59" s="58">
        <v>322.03815066999999</v>
      </c>
      <c r="DL59" s="58">
        <v>330.07175426999999</v>
      </c>
      <c r="DM59" s="37">
        <v>415.67672572999999</v>
      </c>
      <c r="DN59" s="50">
        <v>431.35744338000001</v>
      </c>
      <c r="DO59" s="58">
        <v>313.02604542</v>
      </c>
      <c r="DP59" s="58">
        <v>312.07797498999997</v>
      </c>
      <c r="DQ59" s="37">
        <v>397.17365654000002</v>
      </c>
    </row>
    <row r="60" spans="1:121" x14ac:dyDescent="0.2">
      <c r="A60" s="6" t="s">
        <v>48</v>
      </c>
      <c r="B60" s="50">
        <v>12.170590593</v>
      </c>
      <c r="C60" s="58">
        <v>24.339043330999999</v>
      </c>
      <c r="D60" s="58">
        <v>24.341408662999999</v>
      </c>
      <c r="E60" s="37">
        <v>18.720625244000001</v>
      </c>
      <c r="F60" s="50">
        <v>14.043965533</v>
      </c>
      <c r="G60" s="58">
        <v>15.895600318</v>
      </c>
      <c r="H60" s="58">
        <v>16.838195909</v>
      </c>
      <c r="I60" s="37">
        <v>14.995329063</v>
      </c>
      <c r="J60" s="50">
        <v>14.057526514999999</v>
      </c>
      <c r="K60" s="58">
        <v>15.867542579</v>
      </c>
      <c r="L60" s="58">
        <v>15.864215613000001</v>
      </c>
      <c r="M60" s="37">
        <v>15.90812745</v>
      </c>
      <c r="N60" s="50">
        <v>14.944571166999999</v>
      </c>
      <c r="O60" s="58">
        <v>17.794084264999999</v>
      </c>
      <c r="P60" s="58">
        <v>16.858470841999999</v>
      </c>
      <c r="Q60" s="37">
        <v>19.731255321999999</v>
      </c>
      <c r="R60" s="50">
        <v>18.662796805999999</v>
      </c>
      <c r="S60" s="58">
        <v>17.753388358999999</v>
      </c>
      <c r="T60" s="58">
        <v>17.767631072</v>
      </c>
      <c r="U60" s="37">
        <v>18.758522448000001</v>
      </c>
      <c r="V60" s="50">
        <v>17.773768379</v>
      </c>
      <c r="W60" s="58">
        <v>17.77167257</v>
      </c>
      <c r="X60" s="58">
        <v>20.537900426</v>
      </c>
      <c r="Y60" s="37">
        <v>25.178742745000001</v>
      </c>
      <c r="Z60" s="50">
        <v>24.27932186</v>
      </c>
      <c r="AA60" s="58">
        <v>19.540835329</v>
      </c>
      <c r="AB60" s="58">
        <v>19.347753293</v>
      </c>
      <c r="AC60" s="37">
        <v>19.380971802000001</v>
      </c>
      <c r="AD60" s="50">
        <v>18.503590983999999</v>
      </c>
      <c r="AE60" s="58">
        <v>18.613249608</v>
      </c>
      <c r="AF60" s="58">
        <v>20.412567683999999</v>
      </c>
      <c r="AG60" s="37">
        <v>18.627985447</v>
      </c>
      <c r="AH60" s="50">
        <v>19.539015833000001</v>
      </c>
      <c r="AI60" s="58">
        <v>21.671725388999999</v>
      </c>
      <c r="AJ60" s="58">
        <v>21.424918736999999</v>
      </c>
      <c r="AK60" s="37">
        <v>17.400932739999998</v>
      </c>
      <c r="AL60" s="50">
        <v>18.185246406000001</v>
      </c>
      <c r="AM60" s="58">
        <v>21.136291384</v>
      </c>
      <c r="AN60" s="58">
        <v>21.856675494000001</v>
      </c>
      <c r="AO60" s="37">
        <v>20.637135920999999</v>
      </c>
      <c r="AP60" s="50">
        <v>21.472935348</v>
      </c>
      <c r="AQ60" s="58">
        <v>26.288211829000002</v>
      </c>
      <c r="AR60" s="58">
        <v>27.373637208000002</v>
      </c>
      <c r="AS60" s="37">
        <v>26.449818246</v>
      </c>
      <c r="AT60" s="50">
        <v>20.667581752</v>
      </c>
      <c r="AU60" s="58">
        <v>30.101413326999999</v>
      </c>
      <c r="AV60" s="58">
        <v>31.006621141</v>
      </c>
      <c r="AW60" s="37">
        <v>29.210294829999999</v>
      </c>
      <c r="AX60" s="50">
        <v>24.686279395</v>
      </c>
      <c r="AY60" s="58">
        <v>30.094601534999999</v>
      </c>
      <c r="AZ60" s="58">
        <v>30.605777118999999</v>
      </c>
      <c r="BA60" s="37">
        <v>29.158995843</v>
      </c>
      <c r="BB60" s="50">
        <v>23.229967543000001</v>
      </c>
      <c r="BC60" s="58">
        <v>32.673588041999999</v>
      </c>
      <c r="BD60" s="58">
        <v>31.732226525000002</v>
      </c>
      <c r="BE60" s="37">
        <v>19.140138533999998</v>
      </c>
      <c r="BF60" s="50">
        <v>26.603462177000001</v>
      </c>
      <c r="BG60" s="58">
        <v>37.960193365999999</v>
      </c>
      <c r="BH60" s="58">
        <v>37.587112472999998</v>
      </c>
      <c r="BI60" s="37">
        <v>40.183775091999998</v>
      </c>
      <c r="BJ60" s="50">
        <v>41</v>
      </c>
      <c r="BK60" s="58">
        <v>47</v>
      </c>
      <c r="BL60" s="58">
        <v>55</v>
      </c>
      <c r="BM60" s="37">
        <v>61</v>
      </c>
      <c r="BN60" s="50">
        <v>59</v>
      </c>
      <c r="BO60" s="58">
        <v>61</v>
      </c>
      <c r="BP60" s="58">
        <v>62</v>
      </c>
      <c r="BQ60" s="37">
        <v>72</v>
      </c>
      <c r="BR60" s="50">
        <v>68.460318635999997</v>
      </c>
      <c r="BS60" s="58">
        <v>67</v>
      </c>
      <c r="BT60" s="58">
        <v>69</v>
      </c>
      <c r="BU60" s="37">
        <v>90</v>
      </c>
      <c r="BV60" s="50">
        <v>77</v>
      </c>
      <c r="BW60" s="58">
        <v>67.367146374000001</v>
      </c>
      <c r="BX60" s="58">
        <v>59.858358080999999</v>
      </c>
      <c r="BY60" s="37">
        <v>61.432971057000003</v>
      </c>
      <c r="BZ60" s="50">
        <v>52.840106763999998</v>
      </c>
      <c r="CA60" s="58">
        <v>60.848477969000001</v>
      </c>
      <c r="CB60" s="58">
        <v>60.847447805000002</v>
      </c>
      <c r="CC60" s="37">
        <v>60.435733034000002</v>
      </c>
      <c r="CD60" s="50">
        <v>54</v>
      </c>
      <c r="CE60" s="58">
        <v>62</v>
      </c>
      <c r="CF60" s="58">
        <v>68</v>
      </c>
      <c r="CG60" s="37">
        <v>70</v>
      </c>
      <c r="CH60" s="50">
        <v>56</v>
      </c>
      <c r="CI60" s="58">
        <v>68</v>
      </c>
      <c r="CJ60" s="58">
        <v>73</v>
      </c>
      <c r="CK60" s="37">
        <v>64</v>
      </c>
      <c r="CL60" s="50">
        <v>52</v>
      </c>
      <c r="CM60" s="58">
        <v>72</v>
      </c>
      <c r="CN60" s="58">
        <v>77</v>
      </c>
      <c r="CO60" s="37">
        <v>82</v>
      </c>
      <c r="CP60" s="50">
        <v>65</v>
      </c>
      <c r="CQ60" s="58">
        <v>94</v>
      </c>
      <c r="CR60" s="58">
        <v>90</v>
      </c>
      <c r="CS60" s="37">
        <v>83</v>
      </c>
      <c r="CT60" s="50">
        <v>70</v>
      </c>
      <c r="CU60" s="58">
        <v>87</v>
      </c>
      <c r="CV60" s="58">
        <v>97.704929105999994</v>
      </c>
      <c r="CW60" s="37">
        <v>110</v>
      </c>
      <c r="CX60" s="50">
        <v>98</v>
      </c>
      <c r="CY60" s="58">
        <v>116</v>
      </c>
      <c r="CZ60" s="58">
        <v>119</v>
      </c>
      <c r="DA60" s="37">
        <v>126</v>
      </c>
      <c r="DB60" s="50">
        <v>116</v>
      </c>
      <c r="DC60" s="58">
        <v>126</v>
      </c>
      <c r="DD60" s="58">
        <v>129</v>
      </c>
      <c r="DE60" s="37">
        <v>122</v>
      </c>
      <c r="DF60" s="50">
        <v>127</v>
      </c>
      <c r="DG60" s="58">
        <v>142</v>
      </c>
      <c r="DH60" s="58">
        <v>143</v>
      </c>
      <c r="DI60" s="70">
        <v>133</v>
      </c>
      <c r="DJ60" s="50">
        <v>125.38346146000001</v>
      </c>
      <c r="DK60" s="58">
        <v>123.65949723</v>
      </c>
      <c r="DL60" s="58">
        <v>128.64919613999999</v>
      </c>
      <c r="DM60" s="37">
        <v>122.37484512</v>
      </c>
      <c r="DN60" s="50">
        <v>118.89662521</v>
      </c>
      <c r="DO60" s="58">
        <v>124.3596264</v>
      </c>
      <c r="DP60" s="58">
        <v>121.40346486999999</v>
      </c>
      <c r="DQ60" s="37">
        <v>108.9915421</v>
      </c>
    </row>
    <row r="61" spans="1:121" x14ac:dyDescent="0.2">
      <c r="A61" s="6" t="s">
        <v>96</v>
      </c>
      <c r="B61" s="50">
        <v>385.91318928999999</v>
      </c>
      <c r="C61" s="58">
        <v>383.64884324000002</v>
      </c>
      <c r="D61" s="58">
        <v>386.39983635999999</v>
      </c>
      <c r="E61" s="37">
        <v>355.69398828999999</v>
      </c>
      <c r="F61" s="50">
        <v>366.70009156999998</v>
      </c>
      <c r="G61" s="58">
        <v>358.92219625000001</v>
      </c>
      <c r="H61" s="58">
        <v>368.12238398</v>
      </c>
      <c r="I61" s="37">
        <v>333.51290432000002</v>
      </c>
      <c r="J61" s="50">
        <v>332.49212138000001</v>
      </c>
      <c r="K61" s="58">
        <v>337.83004466</v>
      </c>
      <c r="L61" s="58">
        <v>353.53420956999997</v>
      </c>
      <c r="M61" s="37">
        <v>307.81679164000002</v>
      </c>
      <c r="N61" s="50">
        <v>310.83740631000001</v>
      </c>
      <c r="O61" s="58">
        <v>348.35843275000002</v>
      </c>
      <c r="P61" s="58">
        <v>359.37439459000001</v>
      </c>
      <c r="Q61" s="37">
        <v>313.81084197000001</v>
      </c>
      <c r="R61" s="50">
        <v>325.79386847000001</v>
      </c>
      <c r="S61" s="58">
        <v>360.14261920000001</v>
      </c>
      <c r="T61" s="58">
        <v>370.47211886999997</v>
      </c>
      <c r="U61" s="37">
        <v>327.03087640000001</v>
      </c>
      <c r="V61" s="50">
        <v>339.89611065000003</v>
      </c>
      <c r="W61" s="58">
        <v>392.30859654</v>
      </c>
      <c r="X61" s="58">
        <v>392.97243838999998</v>
      </c>
      <c r="Y61" s="37">
        <v>365.17023915999999</v>
      </c>
      <c r="Z61" s="50">
        <v>360.38757672999998</v>
      </c>
      <c r="AA61" s="58">
        <v>396.25985823000002</v>
      </c>
      <c r="AB61" s="58">
        <v>383.32784665000003</v>
      </c>
      <c r="AC61" s="37">
        <v>330.66909464000003</v>
      </c>
      <c r="AD61" s="50">
        <v>327.47057882000001</v>
      </c>
      <c r="AE61" s="58">
        <v>356.57721772000002</v>
      </c>
      <c r="AF61" s="58">
        <v>364.77325999999999</v>
      </c>
      <c r="AG61" s="37">
        <v>268.17293510000002</v>
      </c>
      <c r="AH61" s="50">
        <v>290.80336591000002</v>
      </c>
      <c r="AI61" s="58">
        <v>348.09254931999999</v>
      </c>
      <c r="AJ61" s="58">
        <v>335.17336513999999</v>
      </c>
      <c r="AK61" s="37">
        <v>226.29653225000001</v>
      </c>
      <c r="AL61" s="50">
        <v>259.44555498</v>
      </c>
      <c r="AM61" s="58">
        <v>304.50718078</v>
      </c>
      <c r="AN61" s="58">
        <v>296.60116345</v>
      </c>
      <c r="AO61" s="37">
        <v>213.71658318999999</v>
      </c>
      <c r="AP61" s="50">
        <v>252.48299926000001</v>
      </c>
      <c r="AQ61" s="58">
        <v>302.56888601999998</v>
      </c>
      <c r="AR61" s="58">
        <v>315.69878827000002</v>
      </c>
      <c r="AS61" s="37">
        <v>227.41302253999999</v>
      </c>
      <c r="AT61" s="50">
        <v>255.38277525999999</v>
      </c>
      <c r="AU61" s="58">
        <v>300.84753416000001</v>
      </c>
      <c r="AV61" s="58">
        <v>313.65972431</v>
      </c>
      <c r="AW61" s="37">
        <v>241.0463895</v>
      </c>
      <c r="AX61" s="50">
        <v>271.31160004999998</v>
      </c>
      <c r="AY61" s="58">
        <v>322.64896725</v>
      </c>
      <c r="AZ61" s="58">
        <v>333.97473710999998</v>
      </c>
      <c r="BA61" s="37">
        <v>253.61617720999999</v>
      </c>
      <c r="BB61" s="50">
        <v>294.49808424000003</v>
      </c>
      <c r="BC61" s="58">
        <v>338.51132970999998</v>
      </c>
      <c r="BD61" s="58">
        <v>345.49204965000001</v>
      </c>
      <c r="BE61" s="37">
        <v>272.91196387000002</v>
      </c>
      <c r="BF61" s="50">
        <v>314.87686048</v>
      </c>
      <c r="BG61" s="58">
        <v>366.64795597</v>
      </c>
      <c r="BH61" s="58">
        <v>372.35979500000002</v>
      </c>
      <c r="BI61" s="37">
        <v>277.96697791999998</v>
      </c>
      <c r="BJ61" s="50">
        <v>294.57382260000003</v>
      </c>
      <c r="BK61" s="58">
        <v>391.82244064000002</v>
      </c>
      <c r="BL61" s="58">
        <v>415.68162718000002</v>
      </c>
      <c r="BM61" s="37">
        <v>290.12254277</v>
      </c>
      <c r="BN61" s="50">
        <v>287.55674402</v>
      </c>
      <c r="BO61" s="58">
        <v>384.58375192</v>
      </c>
      <c r="BP61" s="58">
        <v>399.29590702000002</v>
      </c>
      <c r="BQ61" s="37">
        <v>305.16006865000003</v>
      </c>
      <c r="BR61" s="50">
        <v>297.43292878</v>
      </c>
      <c r="BS61" s="58">
        <v>378.76770921000002</v>
      </c>
      <c r="BT61" s="58">
        <v>378.67430796999997</v>
      </c>
      <c r="BU61" s="37">
        <v>304.24225397999999</v>
      </c>
      <c r="BV61" s="50">
        <v>311.99565360999998</v>
      </c>
      <c r="BW61" s="58">
        <v>392.25614999999999</v>
      </c>
      <c r="BX61" s="58">
        <v>403.81937142999999</v>
      </c>
      <c r="BY61" s="37">
        <v>341.37390642999998</v>
      </c>
      <c r="BZ61" s="50">
        <v>314.74687223000001</v>
      </c>
      <c r="CA61" s="58">
        <v>375.77496834999999</v>
      </c>
      <c r="CB61" s="58">
        <v>383.78835650000002</v>
      </c>
      <c r="CC61" s="37">
        <v>334.24845099999999</v>
      </c>
      <c r="CD61" s="50">
        <v>274.55896885999999</v>
      </c>
      <c r="CE61" s="58">
        <v>365.73789821999998</v>
      </c>
      <c r="CF61" s="58">
        <v>356.76089394000002</v>
      </c>
      <c r="CG61" s="37">
        <v>326.74289246000001</v>
      </c>
      <c r="CH61" s="50">
        <v>279.31754352000002</v>
      </c>
      <c r="CI61" s="58">
        <v>356.88075361</v>
      </c>
      <c r="CJ61" s="58">
        <v>366.31692489</v>
      </c>
      <c r="CK61" s="37">
        <v>332.19618385000001</v>
      </c>
      <c r="CL61" s="50">
        <v>294.15296789000001</v>
      </c>
      <c r="CM61" s="58">
        <v>371.08156574999998</v>
      </c>
      <c r="CN61" s="58">
        <v>376.17872061000003</v>
      </c>
      <c r="CO61" s="37">
        <v>327.09617715000002</v>
      </c>
      <c r="CP61" s="50">
        <v>294.97663017000002</v>
      </c>
      <c r="CQ61" s="58">
        <v>367.58381372999997</v>
      </c>
      <c r="CR61" s="58">
        <v>391.10342752000003</v>
      </c>
      <c r="CS61" s="37">
        <v>350.14870417999998</v>
      </c>
      <c r="CT61" s="50">
        <v>343.17215614000003</v>
      </c>
      <c r="CU61" s="58">
        <v>418.77042668000001</v>
      </c>
      <c r="CV61" s="58">
        <v>456.27498523000003</v>
      </c>
      <c r="CW61" s="37">
        <v>406.18745451000001</v>
      </c>
      <c r="CX61" s="50">
        <v>403.89027241999997</v>
      </c>
      <c r="CY61" s="58">
        <v>513.91819974999999</v>
      </c>
      <c r="CZ61" s="58">
        <v>539.12539531000004</v>
      </c>
      <c r="DA61" s="37">
        <v>479.89544291999999</v>
      </c>
      <c r="DB61" s="50">
        <v>468.99880767000002</v>
      </c>
      <c r="DC61" s="58">
        <v>517.95890632999999</v>
      </c>
      <c r="DD61" s="58">
        <v>522.79264031000002</v>
      </c>
      <c r="DE61" s="37">
        <v>491.97215913000002</v>
      </c>
      <c r="DF61" s="50">
        <v>460.36075325000002</v>
      </c>
      <c r="DG61" s="58">
        <v>538.86559316</v>
      </c>
      <c r="DH61" s="58">
        <v>561.06770761999996</v>
      </c>
      <c r="DI61" s="70">
        <v>503.49168247</v>
      </c>
      <c r="DJ61" s="50">
        <v>495.11968078000001</v>
      </c>
      <c r="DK61" s="58">
        <v>538.54631415999995</v>
      </c>
      <c r="DL61" s="58">
        <v>552.8950476</v>
      </c>
      <c r="DM61" s="37">
        <v>511.55352969</v>
      </c>
      <c r="DN61" s="50">
        <v>503.74578795000002</v>
      </c>
      <c r="DO61" s="58">
        <v>545.54842486999996</v>
      </c>
      <c r="DP61" s="58">
        <v>552.67852026000003</v>
      </c>
      <c r="DQ61" s="37">
        <v>517.69894935000002</v>
      </c>
    </row>
    <row r="62" spans="1:121" x14ac:dyDescent="0.2">
      <c r="A62" s="5" t="str">
        <f>VLOOKUP("&lt;Zeilentitel_8&gt;",Uebersetzungen!$B$3:$E$98,Uebersetzungen!$B$2+1,FALSE)</f>
        <v>Region Moesa</v>
      </c>
      <c r="B62" s="49">
        <v>51.881660618799998</v>
      </c>
      <c r="C62" s="57">
        <v>47.159335804899996</v>
      </c>
      <c r="D62" s="57">
        <v>47.143309022000004</v>
      </c>
      <c r="E62" s="39">
        <v>47.154901366199994</v>
      </c>
      <c r="F62" s="49">
        <v>49.0397187174</v>
      </c>
      <c r="G62" s="57">
        <v>47.1451418344</v>
      </c>
      <c r="H62" s="57">
        <v>47.9611719014</v>
      </c>
      <c r="I62" s="39">
        <v>46.048579170799997</v>
      </c>
      <c r="J62" s="49">
        <v>48.832201699400002</v>
      </c>
      <c r="K62" s="57">
        <v>47.000811739100001</v>
      </c>
      <c r="L62" s="57">
        <v>46.085550811999994</v>
      </c>
      <c r="M62" s="39">
        <v>35.804142092699998</v>
      </c>
      <c r="N62" s="49">
        <v>37.887312001299996</v>
      </c>
      <c r="O62" s="57">
        <v>32.045133765999999</v>
      </c>
      <c r="P62" s="57">
        <v>32.979075594899996</v>
      </c>
      <c r="Q62" s="39">
        <v>33.972111328099999</v>
      </c>
      <c r="R62" s="49">
        <v>36.818398014199992</v>
      </c>
      <c r="S62" s="57">
        <v>40.564713880700005</v>
      </c>
      <c r="T62" s="57">
        <v>41.641694444400002</v>
      </c>
      <c r="U62" s="39">
        <v>38.701378592899999</v>
      </c>
      <c r="V62" s="49">
        <v>43.494419370000003</v>
      </c>
      <c r="W62" s="57">
        <v>45.337882362599998</v>
      </c>
      <c r="X62" s="57">
        <v>44.319922151900002</v>
      </c>
      <c r="Y62" s="39">
        <v>43.450456818600003</v>
      </c>
      <c r="Z62" s="49">
        <v>48.112654149500003</v>
      </c>
      <c r="AA62" s="57">
        <v>51.807455865400001</v>
      </c>
      <c r="AB62" s="57">
        <v>54.210406681199999</v>
      </c>
      <c r="AC62" s="39">
        <v>50.5792749087</v>
      </c>
      <c r="AD62" s="49">
        <v>53.421865977400003</v>
      </c>
      <c r="AE62" s="57">
        <v>58.150116291800003</v>
      </c>
      <c r="AF62" s="57">
        <v>59.183168328199997</v>
      </c>
      <c r="AG62" s="39">
        <v>52.670144097700003</v>
      </c>
      <c r="AH62" s="49">
        <v>57.480923361499997</v>
      </c>
      <c r="AI62" s="57">
        <v>66.619020917400007</v>
      </c>
      <c r="AJ62" s="57">
        <v>65.033281749499992</v>
      </c>
      <c r="AK62" s="39">
        <v>64.280148411400006</v>
      </c>
      <c r="AL62" s="49">
        <v>66.953624786199995</v>
      </c>
      <c r="AM62" s="57">
        <v>68.493124844000008</v>
      </c>
      <c r="AN62" s="57">
        <v>67.850240579900003</v>
      </c>
      <c r="AO62" s="39">
        <v>53.825365054100011</v>
      </c>
      <c r="AP62" s="49">
        <v>57.646879701099991</v>
      </c>
      <c r="AQ62" s="57">
        <v>72.669847166099999</v>
      </c>
      <c r="AR62" s="57">
        <v>72.467471212600003</v>
      </c>
      <c r="AS62" s="39">
        <v>75.079345576600005</v>
      </c>
      <c r="AT62" s="49">
        <v>78.823077053000006</v>
      </c>
      <c r="AU62" s="57">
        <v>81.9185985604</v>
      </c>
      <c r="AV62" s="57">
        <v>81.5115116403</v>
      </c>
      <c r="AW62" s="39">
        <v>95.022765813999996</v>
      </c>
      <c r="AX62" s="49">
        <v>97.743216662000009</v>
      </c>
      <c r="AY62" s="57">
        <v>104.74775592819999</v>
      </c>
      <c r="AZ62" s="57">
        <v>108.81670841129998</v>
      </c>
      <c r="BA62" s="39">
        <v>116.5610306337</v>
      </c>
      <c r="BB62" s="49">
        <v>112.10461805600001</v>
      </c>
      <c r="BC62" s="57">
        <v>113.3645043937</v>
      </c>
      <c r="BD62" s="57">
        <v>111.72609766740001</v>
      </c>
      <c r="BE62" s="39">
        <v>123.31985876149999</v>
      </c>
      <c r="BF62" s="49">
        <v>152.8920746421</v>
      </c>
      <c r="BG62" s="57">
        <v>164.08544709</v>
      </c>
      <c r="BH62" s="57">
        <v>177.06143984559998</v>
      </c>
      <c r="BI62" s="39">
        <v>164.14850126230002</v>
      </c>
      <c r="BJ62" s="49">
        <v>182.06009064919999</v>
      </c>
      <c r="BK62" s="57">
        <v>197.0826228366</v>
      </c>
      <c r="BL62" s="57">
        <v>198.08620936400001</v>
      </c>
      <c r="BM62" s="39">
        <v>193.08228688139999</v>
      </c>
      <c r="BN62" s="49">
        <v>225.55674402</v>
      </c>
      <c r="BO62" s="57">
        <v>238.16750384400001</v>
      </c>
      <c r="BP62" s="57">
        <v>235.164671282</v>
      </c>
      <c r="BQ62" s="39">
        <v>205.151630262</v>
      </c>
      <c r="BR62" s="49">
        <v>211.97261014680001</v>
      </c>
      <c r="BS62" s="57">
        <v>223.9029947235</v>
      </c>
      <c r="BT62" s="57">
        <v>231.8077831743</v>
      </c>
      <c r="BU62" s="39">
        <v>220.07232688159999</v>
      </c>
      <c r="BV62" s="49">
        <v>247.61680736779999</v>
      </c>
      <c r="BW62" s="57">
        <v>269.18408548420001</v>
      </c>
      <c r="BX62" s="57">
        <v>291.86114779180002</v>
      </c>
      <c r="BY62" s="39">
        <v>274.2702594822</v>
      </c>
      <c r="BZ62" s="49">
        <v>285.80290518330003</v>
      </c>
      <c r="CA62" s="57">
        <v>329.32490504499998</v>
      </c>
      <c r="CB62" s="57">
        <v>343.365069506</v>
      </c>
      <c r="CC62" s="39">
        <v>340.33347515899999</v>
      </c>
      <c r="CD62" s="49">
        <v>354.6323933836</v>
      </c>
      <c r="CE62" s="57">
        <v>383.07621247700001</v>
      </c>
      <c r="CF62" s="57">
        <v>400.70164174849998</v>
      </c>
      <c r="CG62" s="39">
        <v>417.9143443017</v>
      </c>
      <c r="CH62" s="49">
        <v>429.44591506309996</v>
      </c>
      <c r="CI62" s="57">
        <v>465.98709912679999</v>
      </c>
      <c r="CJ62" s="57">
        <v>492.96500582039999</v>
      </c>
      <c r="CK62" s="39">
        <v>467.36589980300005</v>
      </c>
      <c r="CL62" s="49">
        <v>448.24353213750004</v>
      </c>
      <c r="CM62" s="57">
        <v>482.735068566</v>
      </c>
      <c r="CN62" s="57">
        <v>493.17447510860001</v>
      </c>
      <c r="CO62" s="39">
        <v>466.18859418799997</v>
      </c>
      <c r="CP62" s="49">
        <v>477.97092991900001</v>
      </c>
      <c r="CQ62" s="57">
        <v>517.43335698500005</v>
      </c>
      <c r="CR62" s="57">
        <v>502.90926013500001</v>
      </c>
      <c r="CS62" s="39">
        <v>469.76833690000001</v>
      </c>
      <c r="CT62" s="49">
        <v>499.50331243400001</v>
      </c>
      <c r="CU62" s="57">
        <v>549.88188379100006</v>
      </c>
      <c r="CV62" s="57">
        <v>544.88628744200003</v>
      </c>
      <c r="CW62" s="39">
        <v>542.355569704</v>
      </c>
      <c r="CX62" s="49">
        <v>535.55417814399993</v>
      </c>
      <c r="CY62" s="57">
        <v>580.19702985799995</v>
      </c>
      <c r="CZ62" s="57">
        <v>572.920236101</v>
      </c>
      <c r="DA62" s="39">
        <v>563.33078599600003</v>
      </c>
      <c r="DB62" s="49">
        <v>577.46028358599995</v>
      </c>
      <c r="DC62" s="57">
        <v>616.4440804169999</v>
      </c>
      <c r="DD62" s="57">
        <v>631.11112843599994</v>
      </c>
      <c r="DE62" s="39">
        <v>623.35598742299999</v>
      </c>
      <c r="DF62" s="49">
        <v>638.72296352000001</v>
      </c>
      <c r="DG62" s="57">
        <v>666.92334169000003</v>
      </c>
      <c r="DH62" s="57">
        <v>660.29984984900011</v>
      </c>
      <c r="DI62" s="69">
        <v>636.18986280299998</v>
      </c>
      <c r="DJ62" s="49">
        <v>733.81000971399999</v>
      </c>
      <c r="DK62" s="57">
        <v>725.63974685300002</v>
      </c>
      <c r="DL62" s="57">
        <v>747.71349022660002</v>
      </c>
      <c r="DM62" s="39">
        <v>723.68742748329998</v>
      </c>
      <c r="DN62" s="49">
        <v>758.06478941189994</v>
      </c>
      <c r="DO62" s="57">
        <v>749.30404093079994</v>
      </c>
      <c r="DP62" s="57">
        <v>759.16418651449999</v>
      </c>
      <c r="DQ62" s="39">
        <v>741.74987760040005</v>
      </c>
    </row>
    <row r="63" spans="1:121" x14ac:dyDescent="0.2">
      <c r="A63" s="6" t="s">
        <v>49</v>
      </c>
      <c r="B63" s="50">
        <v>0</v>
      </c>
      <c r="C63" s="58">
        <v>0</v>
      </c>
      <c r="D63" s="58">
        <v>0</v>
      </c>
      <c r="E63" s="37">
        <v>0</v>
      </c>
      <c r="F63" s="50">
        <v>0</v>
      </c>
      <c r="G63" s="58">
        <v>0</v>
      </c>
      <c r="H63" s="58">
        <v>0</v>
      </c>
      <c r="I63" s="37">
        <v>0</v>
      </c>
      <c r="J63" s="50">
        <v>0</v>
      </c>
      <c r="K63" s="58">
        <v>0</v>
      </c>
      <c r="L63" s="58">
        <v>0</v>
      </c>
      <c r="M63" s="37">
        <v>0</v>
      </c>
      <c r="N63" s="50">
        <v>0</v>
      </c>
      <c r="O63" s="58">
        <v>0</v>
      </c>
      <c r="P63" s="58">
        <v>0</v>
      </c>
      <c r="Q63" s="37">
        <v>0</v>
      </c>
      <c r="R63" s="50">
        <v>0</v>
      </c>
      <c r="S63" s="58">
        <v>0</v>
      </c>
      <c r="T63" s="58">
        <v>0</v>
      </c>
      <c r="U63" s="37">
        <v>0</v>
      </c>
      <c r="V63" s="50">
        <v>0</v>
      </c>
      <c r="W63" s="58">
        <v>0</v>
      </c>
      <c r="X63" s="58">
        <v>0</v>
      </c>
      <c r="Y63" s="37">
        <v>0</v>
      </c>
      <c r="Z63" s="50">
        <v>0</v>
      </c>
      <c r="AA63" s="58">
        <v>0</v>
      </c>
      <c r="AB63" s="58">
        <v>0</v>
      </c>
      <c r="AC63" s="37">
        <v>0</v>
      </c>
      <c r="AD63" s="50">
        <v>0</v>
      </c>
      <c r="AE63" s="58">
        <v>0</v>
      </c>
      <c r="AF63" s="58">
        <v>0</v>
      </c>
      <c r="AG63" s="37">
        <v>0</v>
      </c>
      <c r="AH63" s="50">
        <v>0</v>
      </c>
      <c r="AI63" s="58">
        <v>0</v>
      </c>
      <c r="AJ63" s="58">
        <v>0</v>
      </c>
      <c r="AK63" s="37">
        <v>0</v>
      </c>
      <c r="AL63" s="50">
        <v>0</v>
      </c>
      <c r="AM63" s="58">
        <v>0</v>
      </c>
      <c r="AN63" s="58">
        <v>0</v>
      </c>
      <c r="AO63" s="37">
        <v>0</v>
      </c>
      <c r="AP63" s="50">
        <v>0</v>
      </c>
      <c r="AQ63" s="58">
        <v>0</v>
      </c>
      <c r="AR63" s="58">
        <v>0</v>
      </c>
      <c r="AS63" s="37">
        <v>0</v>
      </c>
      <c r="AT63" s="50">
        <v>0</v>
      </c>
      <c r="AU63" s="58">
        <v>0</v>
      </c>
      <c r="AV63" s="58">
        <v>0</v>
      </c>
      <c r="AW63" s="37">
        <v>1.6353942533000001</v>
      </c>
      <c r="AX63" s="50">
        <v>1.6801146969</v>
      </c>
      <c r="AY63" s="58">
        <v>2.3743793285999999</v>
      </c>
      <c r="AZ63" s="58">
        <v>2.3195983768000001</v>
      </c>
      <c r="BA63" s="37">
        <v>2.2465147483000001</v>
      </c>
      <c r="BB63" s="50">
        <v>2.2631073924999998</v>
      </c>
      <c r="BC63" s="58">
        <v>2.3035050940000001</v>
      </c>
      <c r="BD63" s="58">
        <v>2.2678373196999999</v>
      </c>
      <c r="BE63" s="37">
        <v>2.2792965478</v>
      </c>
      <c r="BF63" s="50">
        <v>2.3447860367</v>
      </c>
      <c r="BG63" s="58">
        <v>2.3786071491</v>
      </c>
      <c r="BH63" s="58">
        <v>1.497037524</v>
      </c>
      <c r="BI63" s="37">
        <v>1.4454744697999999</v>
      </c>
      <c r="BJ63" s="50">
        <v>0.51373194820000001</v>
      </c>
      <c r="BK63" s="58">
        <v>0.51306685320000001</v>
      </c>
      <c r="BL63" s="58">
        <v>0.51262638100000002</v>
      </c>
      <c r="BM63" s="37">
        <v>0.52012794640000004</v>
      </c>
      <c r="BN63" s="50">
        <v>1</v>
      </c>
      <c r="BO63" s="58">
        <v>1</v>
      </c>
      <c r="BP63" s="58">
        <v>1</v>
      </c>
      <c r="BQ63" s="37">
        <v>1</v>
      </c>
      <c r="BR63" s="50">
        <v>0.46031863569999998</v>
      </c>
      <c r="BS63" s="58">
        <v>0.4291188923</v>
      </c>
      <c r="BT63" s="58">
        <v>0</v>
      </c>
      <c r="BU63" s="37">
        <v>0</v>
      </c>
      <c r="BV63" s="50">
        <v>0</v>
      </c>
      <c r="BW63" s="58">
        <v>0</v>
      </c>
      <c r="BX63" s="58">
        <v>0</v>
      </c>
      <c r="BY63" s="37">
        <v>0</v>
      </c>
      <c r="BZ63" s="50">
        <v>0</v>
      </c>
      <c r="CA63" s="58">
        <v>0</v>
      </c>
      <c r="CB63" s="58">
        <v>0</v>
      </c>
      <c r="CC63" s="37">
        <v>0</v>
      </c>
      <c r="CD63" s="50">
        <v>0</v>
      </c>
      <c r="CE63" s="58">
        <v>0</v>
      </c>
      <c r="CF63" s="58">
        <v>0</v>
      </c>
      <c r="CG63" s="37">
        <v>0</v>
      </c>
      <c r="CH63" s="50">
        <v>0</v>
      </c>
      <c r="CI63" s="58">
        <v>0</v>
      </c>
      <c r="CJ63" s="58">
        <v>0</v>
      </c>
      <c r="CK63" s="37">
        <v>0</v>
      </c>
      <c r="CL63" s="50">
        <v>0</v>
      </c>
      <c r="CM63" s="58">
        <v>0</v>
      </c>
      <c r="CN63" s="58">
        <v>0</v>
      </c>
      <c r="CO63" s="37">
        <v>1</v>
      </c>
      <c r="CP63" s="50">
        <v>1</v>
      </c>
      <c r="CQ63" s="58">
        <v>1</v>
      </c>
      <c r="CR63" s="58">
        <v>0</v>
      </c>
      <c r="CS63" s="37">
        <v>0</v>
      </c>
      <c r="CT63" s="50">
        <v>0</v>
      </c>
      <c r="CU63" s="58">
        <v>0</v>
      </c>
      <c r="CV63" s="58">
        <v>0</v>
      </c>
      <c r="CW63" s="37">
        <v>0</v>
      </c>
      <c r="CX63" s="50">
        <v>0</v>
      </c>
      <c r="CY63" s="58">
        <v>0</v>
      </c>
      <c r="CZ63" s="58">
        <v>0</v>
      </c>
      <c r="DA63" s="37">
        <v>0</v>
      </c>
      <c r="DB63" s="50">
        <v>0</v>
      </c>
      <c r="DC63" s="58">
        <v>0</v>
      </c>
      <c r="DD63" s="58">
        <v>0</v>
      </c>
      <c r="DE63" s="37">
        <v>0</v>
      </c>
      <c r="DF63" s="50">
        <v>0</v>
      </c>
      <c r="DG63" s="58">
        <v>0</v>
      </c>
      <c r="DH63" s="58">
        <v>0</v>
      </c>
      <c r="DI63" s="70">
        <v>0</v>
      </c>
      <c r="DJ63" s="50">
        <v>0</v>
      </c>
      <c r="DK63" s="58">
        <v>0</v>
      </c>
      <c r="DL63" s="58">
        <v>0</v>
      </c>
      <c r="DM63" s="37">
        <v>0</v>
      </c>
      <c r="DN63" s="50">
        <v>0</v>
      </c>
      <c r="DO63" s="58">
        <v>0</v>
      </c>
      <c r="DP63" s="58">
        <v>0</v>
      </c>
      <c r="DQ63" s="37">
        <v>0</v>
      </c>
    </row>
    <row r="64" spans="1:121" x14ac:dyDescent="0.2">
      <c r="A64" s="6" t="s">
        <v>50</v>
      </c>
      <c r="B64" s="50">
        <v>2.8403728607000001</v>
      </c>
      <c r="C64" s="58">
        <v>2.8385769595000001</v>
      </c>
      <c r="D64" s="58">
        <v>1.8876386977999999</v>
      </c>
      <c r="E64" s="37">
        <v>1.8871960332</v>
      </c>
      <c r="F64" s="50">
        <v>2.8374044299999999</v>
      </c>
      <c r="G64" s="58">
        <v>3.7858742519000002</v>
      </c>
      <c r="H64" s="58">
        <v>3.785967399</v>
      </c>
      <c r="I64" s="37">
        <v>3.7852931452999998</v>
      </c>
      <c r="J64" s="50">
        <v>3.7843431266000001</v>
      </c>
      <c r="K64" s="58">
        <v>4.7326186097000003</v>
      </c>
      <c r="L64" s="58">
        <v>5.6787132968999998</v>
      </c>
      <c r="M64" s="37">
        <v>4.7462501795999996</v>
      </c>
      <c r="N64" s="50">
        <v>5.6855394055000001</v>
      </c>
      <c r="O64" s="58">
        <v>4.7384846767999997</v>
      </c>
      <c r="P64" s="58">
        <v>4.7372443921</v>
      </c>
      <c r="Q64" s="37">
        <v>4.7427259737999998</v>
      </c>
      <c r="R64" s="50">
        <v>4.7393630870000001</v>
      </c>
      <c r="S64" s="58">
        <v>4.7390799335000002</v>
      </c>
      <c r="T64" s="58">
        <v>5.6847288034999996</v>
      </c>
      <c r="U64" s="37">
        <v>5.6973014655999998</v>
      </c>
      <c r="V64" s="50">
        <v>5.6852632243999999</v>
      </c>
      <c r="W64" s="58">
        <v>5.6841102480999997</v>
      </c>
      <c r="X64" s="58">
        <v>5.6870552864999997</v>
      </c>
      <c r="Y64" s="37">
        <v>5.6910420820000001</v>
      </c>
      <c r="Z64" s="50">
        <v>4.7393607404999996</v>
      </c>
      <c r="AA64" s="58">
        <v>4.7360371553</v>
      </c>
      <c r="AB64" s="58">
        <v>4.6997186810000002</v>
      </c>
      <c r="AC64" s="37">
        <v>5.6462859843000004</v>
      </c>
      <c r="AD64" s="50">
        <v>4.7124376383</v>
      </c>
      <c r="AE64" s="58">
        <v>4.7117647219999998</v>
      </c>
      <c r="AF64" s="58">
        <v>4.7136403774</v>
      </c>
      <c r="AG64" s="37">
        <v>4.7082721347999996</v>
      </c>
      <c r="AH64" s="50">
        <v>6.6212275031000001</v>
      </c>
      <c r="AI64" s="58">
        <v>5.7326520359000002</v>
      </c>
      <c r="AJ64" s="58">
        <v>4.6020567524000002</v>
      </c>
      <c r="AK64" s="37">
        <v>5.4003087784000003</v>
      </c>
      <c r="AL64" s="50">
        <v>5.3795774804000001</v>
      </c>
      <c r="AM64" s="58">
        <v>4.3891410522000003</v>
      </c>
      <c r="AN64" s="58">
        <v>6.7196084560999996</v>
      </c>
      <c r="AO64" s="37">
        <v>5.4231479630999999</v>
      </c>
      <c r="AP64" s="50">
        <v>5.3997569160000003</v>
      </c>
      <c r="AQ64" s="58">
        <v>5.0451350035000004</v>
      </c>
      <c r="AR64" s="58">
        <v>5.921685504</v>
      </c>
      <c r="AS64" s="37">
        <v>5.0769983945000003</v>
      </c>
      <c r="AT64" s="50">
        <v>8.4626577002999994</v>
      </c>
      <c r="AU64" s="58">
        <v>8.5505103457999994</v>
      </c>
      <c r="AV64" s="58">
        <v>8.5975271211000006</v>
      </c>
      <c r="AW64" s="37">
        <v>9.2439989088000001</v>
      </c>
      <c r="AX64" s="50">
        <v>10.336702353</v>
      </c>
      <c r="AY64" s="58">
        <v>10.426184665999999</v>
      </c>
      <c r="AZ64" s="58">
        <v>11.086956574</v>
      </c>
      <c r="BA64" s="37">
        <v>10.965384543000001</v>
      </c>
      <c r="BB64" s="50">
        <v>11.000568396</v>
      </c>
      <c r="BC64" s="58">
        <v>11.218193147999999</v>
      </c>
      <c r="BD64" s="58">
        <v>11.072861372</v>
      </c>
      <c r="BE64" s="37">
        <v>11.144078147</v>
      </c>
      <c r="BF64" s="50">
        <v>9.6419530460999994</v>
      </c>
      <c r="BG64" s="58">
        <v>9.7289826492000007</v>
      </c>
      <c r="BH64" s="58">
        <v>10.522540746000001</v>
      </c>
      <c r="BI64" s="37">
        <v>9.2654380741000004</v>
      </c>
      <c r="BJ64" s="50">
        <v>13</v>
      </c>
      <c r="BK64" s="58">
        <v>12</v>
      </c>
      <c r="BL64" s="58">
        <v>15</v>
      </c>
      <c r="BM64" s="37">
        <v>14</v>
      </c>
      <c r="BN64" s="50">
        <v>16</v>
      </c>
      <c r="BO64" s="58">
        <v>15</v>
      </c>
      <c r="BP64" s="58">
        <v>14</v>
      </c>
      <c r="BQ64" s="37">
        <v>14</v>
      </c>
      <c r="BR64" s="50">
        <v>14</v>
      </c>
      <c r="BS64" s="58">
        <v>15</v>
      </c>
      <c r="BT64" s="58">
        <v>14</v>
      </c>
      <c r="BU64" s="37">
        <v>13</v>
      </c>
      <c r="BV64" s="50">
        <v>11</v>
      </c>
      <c r="BW64" s="58">
        <v>12</v>
      </c>
      <c r="BX64" s="58">
        <v>13</v>
      </c>
      <c r="BY64" s="37">
        <v>12</v>
      </c>
      <c r="BZ64" s="50">
        <v>12</v>
      </c>
      <c r="CA64" s="58">
        <v>12</v>
      </c>
      <c r="CB64" s="58">
        <v>13</v>
      </c>
      <c r="CC64" s="37">
        <v>13</v>
      </c>
      <c r="CD64" s="50">
        <v>11.418498371</v>
      </c>
      <c r="CE64" s="58">
        <v>11.418897104999999</v>
      </c>
      <c r="CF64" s="58">
        <v>11.42930243</v>
      </c>
      <c r="CG64" s="37">
        <v>11.857180581</v>
      </c>
      <c r="CH64" s="50">
        <v>10</v>
      </c>
      <c r="CI64" s="58">
        <v>12</v>
      </c>
      <c r="CJ64" s="58">
        <v>12</v>
      </c>
      <c r="CK64" s="37">
        <v>11</v>
      </c>
      <c r="CL64" s="50">
        <v>12</v>
      </c>
      <c r="CM64" s="58">
        <v>12</v>
      </c>
      <c r="CN64" s="58">
        <v>12</v>
      </c>
      <c r="CO64" s="37">
        <v>13</v>
      </c>
      <c r="CP64" s="50">
        <v>13</v>
      </c>
      <c r="CQ64" s="58">
        <v>14</v>
      </c>
      <c r="CR64" s="58">
        <v>14</v>
      </c>
      <c r="CS64" s="37">
        <v>14</v>
      </c>
      <c r="CT64" s="50">
        <v>16</v>
      </c>
      <c r="CU64" s="58">
        <v>15</v>
      </c>
      <c r="CV64" s="58">
        <v>15</v>
      </c>
      <c r="CW64" s="37">
        <v>14</v>
      </c>
      <c r="CX64" s="50">
        <v>14</v>
      </c>
      <c r="CY64" s="58">
        <v>16</v>
      </c>
      <c r="CZ64" s="58">
        <v>17</v>
      </c>
      <c r="DA64" s="37">
        <v>17</v>
      </c>
      <c r="DB64" s="50">
        <v>14</v>
      </c>
      <c r="DC64" s="58">
        <v>16</v>
      </c>
      <c r="DD64" s="58">
        <v>19</v>
      </c>
      <c r="DE64" s="37">
        <v>17</v>
      </c>
      <c r="DF64" s="50">
        <v>19</v>
      </c>
      <c r="DG64" s="58">
        <v>19</v>
      </c>
      <c r="DH64" s="58">
        <v>18</v>
      </c>
      <c r="DI64" s="70">
        <v>15</v>
      </c>
      <c r="DJ64" s="50">
        <v>15.014431885</v>
      </c>
      <c r="DK64" s="58">
        <v>15.053050996</v>
      </c>
      <c r="DL64" s="58">
        <v>12.595337628999999</v>
      </c>
      <c r="DM64" s="37">
        <v>13.492368718</v>
      </c>
      <c r="DN64" s="50">
        <v>13.046610686999999</v>
      </c>
      <c r="DO64" s="58">
        <v>13.105970792999999</v>
      </c>
      <c r="DP64" s="58">
        <v>11.288555650999999</v>
      </c>
      <c r="DQ64" s="37">
        <v>12.118696389</v>
      </c>
    </row>
    <row r="65" spans="1:121" x14ac:dyDescent="0.2">
      <c r="A65" s="6" t="s">
        <v>51</v>
      </c>
      <c r="B65" s="50">
        <v>0</v>
      </c>
      <c r="C65" s="58">
        <v>0</v>
      </c>
      <c r="D65" s="58">
        <v>0</v>
      </c>
      <c r="E65" s="37">
        <v>0</v>
      </c>
      <c r="F65" s="50">
        <v>0</v>
      </c>
      <c r="G65" s="58">
        <v>0</v>
      </c>
      <c r="H65" s="58">
        <v>0</v>
      </c>
      <c r="I65" s="37">
        <v>0</v>
      </c>
      <c r="J65" s="50">
        <v>0</v>
      </c>
      <c r="K65" s="58">
        <v>0</v>
      </c>
      <c r="L65" s="58">
        <v>0</v>
      </c>
      <c r="M65" s="37">
        <v>0</v>
      </c>
      <c r="N65" s="50">
        <v>0</v>
      </c>
      <c r="O65" s="58">
        <v>0</v>
      </c>
      <c r="P65" s="58">
        <v>0</v>
      </c>
      <c r="Q65" s="37">
        <v>0</v>
      </c>
      <c r="R65" s="50">
        <v>0</v>
      </c>
      <c r="S65" s="58">
        <v>0</v>
      </c>
      <c r="T65" s="58">
        <v>0</v>
      </c>
      <c r="U65" s="37">
        <v>0</v>
      </c>
      <c r="V65" s="50">
        <v>0</v>
      </c>
      <c r="W65" s="58">
        <v>0</v>
      </c>
      <c r="X65" s="58">
        <v>0</v>
      </c>
      <c r="Y65" s="37">
        <v>0</v>
      </c>
      <c r="Z65" s="50">
        <v>0</v>
      </c>
      <c r="AA65" s="58">
        <v>0</v>
      </c>
      <c r="AB65" s="58">
        <v>0</v>
      </c>
      <c r="AC65" s="37">
        <v>0</v>
      </c>
      <c r="AD65" s="50">
        <v>0</v>
      </c>
      <c r="AE65" s="58">
        <v>0</v>
      </c>
      <c r="AF65" s="58">
        <v>0</v>
      </c>
      <c r="AG65" s="37">
        <v>0</v>
      </c>
      <c r="AH65" s="50">
        <v>0</v>
      </c>
      <c r="AI65" s="58">
        <v>0</v>
      </c>
      <c r="AJ65" s="58">
        <v>0</v>
      </c>
      <c r="AK65" s="37">
        <v>0</v>
      </c>
      <c r="AL65" s="50">
        <v>0</v>
      </c>
      <c r="AM65" s="58">
        <v>0</v>
      </c>
      <c r="AN65" s="58">
        <v>0</v>
      </c>
      <c r="AO65" s="37">
        <v>0</v>
      </c>
      <c r="AP65" s="50">
        <v>0</v>
      </c>
      <c r="AQ65" s="58">
        <v>0</v>
      </c>
      <c r="AR65" s="58">
        <v>0</v>
      </c>
      <c r="AS65" s="37">
        <v>0</v>
      </c>
      <c r="AT65" s="50">
        <v>0</v>
      </c>
      <c r="AU65" s="58">
        <v>0</v>
      </c>
      <c r="AV65" s="58">
        <v>0</v>
      </c>
      <c r="AW65" s="37">
        <v>0</v>
      </c>
      <c r="AX65" s="50">
        <v>0</v>
      </c>
      <c r="AY65" s="58">
        <v>0</v>
      </c>
      <c r="AZ65" s="58">
        <v>0</v>
      </c>
      <c r="BA65" s="37">
        <v>0</v>
      </c>
      <c r="BB65" s="50">
        <v>0</v>
      </c>
      <c r="BC65" s="58">
        <v>0</v>
      </c>
      <c r="BD65" s="58">
        <v>0</v>
      </c>
      <c r="BE65" s="37">
        <v>0</v>
      </c>
      <c r="BF65" s="50">
        <v>0</v>
      </c>
      <c r="BG65" s="58">
        <v>0</v>
      </c>
      <c r="BH65" s="58">
        <v>0</v>
      </c>
      <c r="BI65" s="37">
        <v>0</v>
      </c>
      <c r="BJ65" s="50">
        <v>0</v>
      </c>
      <c r="BK65" s="58">
        <v>0</v>
      </c>
      <c r="BL65" s="58">
        <v>0</v>
      </c>
      <c r="BM65" s="37">
        <v>0</v>
      </c>
      <c r="BN65" s="50">
        <v>0</v>
      </c>
      <c r="BO65" s="58">
        <v>0</v>
      </c>
      <c r="BP65" s="58">
        <v>0</v>
      </c>
      <c r="BQ65" s="37">
        <v>0</v>
      </c>
      <c r="BR65" s="50">
        <v>1</v>
      </c>
      <c r="BS65" s="58">
        <v>1</v>
      </c>
      <c r="BT65" s="58">
        <v>1</v>
      </c>
      <c r="BU65" s="37">
        <v>0</v>
      </c>
      <c r="BV65" s="50">
        <v>0</v>
      </c>
      <c r="BW65" s="58">
        <v>1</v>
      </c>
      <c r="BX65" s="58">
        <v>1</v>
      </c>
      <c r="BY65" s="37">
        <v>2</v>
      </c>
      <c r="BZ65" s="50">
        <v>1</v>
      </c>
      <c r="CA65" s="58">
        <v>5</v>
      </c>
      <c r="CB65" s="58">
        <v>7</v>
      </c>
      <c r="CC65" s="37">
        <v>6</v>
      </c>
      <c r="CD65" s="50">
        <v>7</v>
      </c>
      <c r="CE65" s="58">
        <v>10</v>
      </c>
      <c r="CF65" s="58">
        <v>10</v>
      </c>
      <c r="CG65" s="37">
        <v>9</v>
      </c>
      <c r="CH65" s="50">
        <v>8</v>
      </c>
      <c r="CI65" s="58">
        <v>9</v>
      </c>
      <c r="CJ65" s="58">
        <v>9</v>
      </c>
      <c r="CK65" s="37">
        <v>7</v>
      </c>
      <c r="CL65" s="50">
        <v>6</v>
      </c>
      <c r="CM65" s="58">
        <v>7</v>
      </c>
      <c r="CN65" s="58">
        <v>4</v>
      </c>
      <c r="CO65" s="37">
        <v>3</v>
      </c>
      <c r="CP65" s="50">
        <v>3</v>
      </c>
      <c r="CQ65" s="58">
        <v>3</v>
      </c>
      <c r="CR65" s="58">
        <v>2</v>
      </c>
      <c r="CS65" s="37">
        <v>1</v>
      </c>
      <c r="CT65" s="50">
        <v>1</v>
      </c>
      <c r="CU65" s="58">
        <v>2</v>
      </c>
      <c r="CV65" s="58">
        <v>2</v>
      </c>
      <c r="CW65" s="37">
        <v>1</v>
      </c>
      <c r="CX65" s="50">
        <v>1</v>
      </c>
      <c r="CY65" s="58">
        <v>2</v>
      </c>
      <c r="CZ65" s="58">
        <v>2</v>
      </c>
      <c r="DA65" s="37">
        <v>1</v>
      </c>
      <c r="DB65" s="50">
        <v>1</v>
      </c>
      <c r="DC65" s="58">
        <v>4</v>
      </c>
      <c r="DD65" s="58">
        <v>4</v>
      </c>
      <c r="DE65" s="37">
        <v>1</v>
      </c>
      <c r="DF65" s="50">
        <v>1</v>
      </c>
      <c r="DG65" s="58">
        <v>2</v>
      </c>
      <c r="DH65" s="58">
        <v>2</v>
      </c>
      <c r="DI65" s="70">
        <v>0</v>
      </c>
      <c r="DJ65" s="50">
        <v>2.6053827570000001</v>
      </c>
      <c r="DK65" s="58">
        <v>4.0182704840000003</v>
      </c>
      <c r="DL65" s="58">
        <v>4.0175501746000002</v>
      </c>
      <c r="DM65" s="37">
        <v>4.0313530413000001</v>
      </c>
      <c r="DN65" s="50">
        <v>4.0227606974999999</v>
      </c>
      <c r="DO65" s="58">
        <v>4.8941657037999997</v>
      </c>
      <c r="DP65" s="58">
        <v>5.6207795331000003</v>
      </c>
      <c r="DQ65" s="37">
        <v>6.5491765971999998</v>
      </c>
    </row>
    <row r="66" spans="1:121" x14ac:dyDescent="0.2">
      <c r="A66" s="6" t="s">
        <v>52</v>
      </c>
      <c r="B66" s="50">
        <v>0.95355186989999996</v>
      </c>
      <c r="C66" s="58">
        <v>0</v>
      </c>
      <c r="D66" s="58">
        <v>0</v>
      </c>
      <c r="E66" s="37">
        <v>0</v>
      </c>
      <c r="F66" s="50">
        <v>0</v>
      </c>
      <c r="G66" s="58">
        <v>0</v>
      </c>
      <c r="H66" s="58">
        <v>0</v>
      </c>
      <c r="I66" s="37">
        <v>0</v>
      </c>
      <c r="J66" s="50">
        <v>0</v>
      </c>
      <c r="K66" s="58">
        <v>0</v>
      </c>
      <c r="L66" s="58">
        <v>0</v>
      </c>
      <c r="M66" s="37">
        <v>0</v>
      </c>
      <c r="N66" s="50">
        <v>0</v>
      </c>
      <c r="O66" s="58">
        <v>0</v>
      </c>
      <c r="P66" s="58">
        <v>0</v>
      </c>
      <c r="Q66" s="37">
        <v>0</v>
      </c>
      <c r="R66" s="50">
        <v>0</v>
      </c>
      <c r="S66" s="58">
        <v>0</v>
      </c>
      <c r="T66" s="58">
        <v>0</v>
      </c>
      <c r="U66" s="37">
        <v>0</v>
      </c>
      <c r="V66" s="50">
        <v>0</v>
      </c>
      <c r="W66" s="58">
        <v>0</v>
      </c>
      <c r="X66" s="58">
        <v>0</v>
      </c>
      <c r="Y66" s="37">
        <v>0</v>
      </c>
      <c r="Z66" s="50">
        <v>0</v>
      </c>
      <c r="AA66" s="58">
        <v>0</v>
      </c>
      <c r="AB66" s="58">
        <v>0</v>
      </c>
      <c r="AC66" s="37">
        <v>0</v>
      </c>
      <c r="AD66" s="50">
        <v>0</v>
      </c>
      <c r="AE66" s="58">
        <v>0</v>
      </c>
      <c r="AF66" s="58">
        <v>0</v>
      </c>
      <c r="AG66" s="37">
        <v>0</v>
      </c>
      <c r="AH66" s="50">
        <v>0</v>
      </c>
      <c r="AI66" s="58">
        <v>0</v>
      </c>
      <c r="AJ66" s="58">
        <v>0</v>
      </c>
      <c r="AK66" s="37">
        <v>0</v>
      </c>
      <c r="AL66" s="50">
        <v>0</v>
      </c>
      <c r="AM66" s="58">
        <v>0</v>
      </c>
      <c r="AN66" s="58">
        <v>0</v>
      </c>
      <c r="AO66" s="37">
        <v>0</v>
      </c>
      <c r="AP66" s="50">
        <v>0</v>
      </c>
      <c r="AQ66" s="58">
        <v>0</v>
      </c>
      <c r="AR66" s="58">
        <v>0</v>
      </c>
      <c r="AS66" s="37">
        <v>0</v>
      </c>
      <c r="AT66" s="50">
        <v>0</v>
      </c>
      <c r="AU66" s="58">
        <v>0</v>
      </c>
      <c r="AV66" s="58">
        <v>0</v>
      </c>
      <c r="AW66" s="37">
        <v>0</v>
      </c>
      <c r="AX66" s="50">
        <v>0</v>
      </c>
      <c r="AY66" s="58">
        <v>0</v>
      </c>
      <c r="AZ66" s="58">
        <v>0</v>
      </c>
      <c r="BA66" s="37">
        <v>0</v>
      </c>
      <c r="BB66" s="50">
        <v>0</v>
      </c>
      <c r="BC66" s="58">
        <v>0</v>
      </c>
      <c r="BD66" s="58">
        <v>0</v>
      </c>
      <c r="BE66" s="37">
        <v>0</v>
      </c>
      <c r="BF66" s="50">
        <v>0</v>
      </c>
      <c r="BG66" s="58">
        <v>0</v>
      </c>
      <c r="BH66" s="58">
        <v>0</v>
      </c>
      <c r="BI66" s="37">
        <v>0</v>
      </c>
      <c r="BJ66" s="50">
        <v>0</v>
      </c>
      <c r="BK66" s="58">
        <v>0</v>
      </c>
      <c r="BL66" s="58">
        <v>0</v>
      </c>
      <c r="BM66" s="37">
        <v>0</v>
      </c>
      <c r="BN66" s="50">
        <v>0</v>
      </c>
      <c r="BO66" s="58">
        <v>0</v>
      </c>
      <c r="BP66" s="58">
        <v>0</v>
      </c>
      <c r="BQ66" s="37">
        <v>0</v>
      </c>
      <c r="BR66" s="50">
        <v>0</v>
      </c>
      <c r="BS66" s="58">
        <v>0</v>
      </c>
      <c r="BT66" s="58">
        <v>0</v>
      </c>
      <c r="BU66" s="37">
        <v>0</v>
      </c>
      <c r="BV66" s="50">
        <v>0</v>
      </c>
      <c r="BW66" s="58">
        <v>0</v>
      </c>
      <c r="BX66" s="58">
        <v>0</v>
      </c>
      <c r="BY66" s="37">
        <v>0</v>
      </c>
      <c r="BZ66" s="50">
        <v>0</v>
      </c>
      <c r="CA66" s="58">
        <v>0</v>
      </c>
      <c r="CB66" s="58">
        <v>1</v>
      </c>
      <c r="CC66" s="37">
        <v>1</v>
      </c>
      <c r="CD66" s="50">
        <v>1</v>
      </c>
      <c r="CE66" s="58">
        <v>0</v>
      </c>
      <c r="CF66" s="58">
        <v>0</v>
      </c>
      <c r="CG66" s="37">
        <v>0</v>
      </c>
      <c r="CH66" s="50">
        <v>0</v>
      </c>
      <c r="CI66" s="58">
        <v>0</v>
      </c>
      <c r="CJ66" s="58">
        <v>0</v>
      </c>
      <c r="CK66" s="37">
        <v>0</v>
      </c>
      <c r="CL66" s="50">
        <v>0</v>
      </c>
      <c r="CM66" s="58">
        <v>0</v>
      </c>
      <c r="CN66" s="58">
        <v>0</v>
      </c>
      <c r="CO66" s="37">
        <v>0</v>
      </c>
      <c r="CP66" s="50">
        <v>0</v>
      </c>
      <c r="CQ66" s="58">
        <v>0</v>
      </c>
      <c r="CR66" s="58">
        <v>0</v>
      </c>
      <c r="CS66" s="37">
        <v>0</v>
      </c>
      <c r="CT66" s="50">
        <v>0</v>
      </c>
      <c r="CU66" s="58">
        <v>0</v>
      </c>
      <c r="CV66" s="58">
        <v>0</v>
      </c>
      <c r="CW66" s="37">
        <v>0</v>
      </c>
      <c r="CX66" s="50">
        <v>0</v>
      </c>
      <c r="CY66" s="58">
        <v>0</v>
      </c>
      <c r="CZ66" s="58">
        <v>0</v>
      </c>
      <c r="DA66" s="37">
        <v>0</v>
      </c>
      <c r="DB66" s="50">
        <v>0</v>
      </c>
      <c r="DC66" s="58">
        <v>0</v>
      </c>
      <c r="DD66" s="58">
        <v>0</v>
      </c>
      <c r="DE66" s="37">
        <v>0</v>
      </c>
      <c r="DF66" s="50">
        <v>0</v>
      </c>
      <c r="DG66" s="58">
        <v>0</v>
      </c>
      <c r="DH66" s="58">
        <v>0</v>
      </c>
      <c r="DI66" s="70">
        <v>0</v>
      </c>
      <c r="DJ66" s="50">
        <v>0</v>
      </c>
      <c r="DK66" s="58">
        <v>0</v>
      </c>
      <c r="DL66" s="58">
        <v>0</v>
      </c>
      <c r="DM66" s="37">
        <v>0</v>
      </c>
      <c r="DN66" s="50">
        <v>0.84715802740000001</v>
      </c>
      <c r="DO66" s="58">
        <v>0.84862480100000004</v>
      </c>
      <c r="DP66" s="58">
        <v>0.85461268540000002</v>
      </c>
      <c r="DQ66" s="37">
        <v>0.84785319719999996</v>
      </c>
    </row>
    <row r="67" spans="1:121" x14ac:dyDescent="0.2">
      <c r="A67" s="6" t="s">
        <v>53</v>
      </c>
      <c r="B67" s="50">
        <v>1.8723277131</v>
      </c>
      <c r="C67" s="58">
        <v>1.8708876649999999</v>
      </c>
      <c r="D67" s="58">
        <v>2.8158700884000001</v>
      </c>
      <c r="E67" s="37">
        <v>2.8150451458000001</v>
      </c>
      <c r="F67" s="50">
        <v>3.7627003875999998</v>
      </c>
      <c r="G67" s="58">
        <v>3.7583935243000002</v>
      </c>
      <c r="H67" s="58">
        <v>2.8090984111999999</v>
      </c>
      <c r="I67" s="37">
        <v>2.8081573022000001</v>
      </c>
      <c r="J67" s="50">
        <v>3.7554983440999998</v>
      </c>
      <c r="K67" s="58">
        <v>3.764695766</v>
      </c>
      <c r="L67" s="58">
        <v>3.7643307807999999</v>
      </c>
      <c r="M67" s="37">
        <v>0</v>
      </c>
      <c r="N67" s="50">
        <v>0</v>
      </c>
      <c r="O67" s="58">
        <v>0</v>
      </c>
      <c r="P67" s="58">
        <v>0</v>
      </c>
      <c r="Q67" s="37">
        <v>0</v>
      </c>
      <c r="R67" s="50">
        <v>0</v>
      </c>
      <c r="S67" s="58">
        <v>0</v>
      </c>
      <c r="T67" s="58">
        <v>0</v>
      </c>
      <c r="U67" s="37">
        <v>0</v>
      </c>
      <c r="V67" s="50">
        <v>0</v>
      </c>
      <c r="W67" s="58">
        <v>0</v>
      </c>
      <c r="X67" s="58">
        <v>0</v>
      </c>
      <c r="Y67" s="37">
        <v>0</v>
      </c>
      <c r="Z67" s="50">
        <v>0</v>
      </c>
      <c r="AA67" s="58">
        <v>0</v>
      </c>
      <c r="AB67" s="58">
        <v>0</v>
      </c>
      <c r="AC67" s="37">
        <v>0</v>
      </c>
      <c r="AD67" s="50">
        <v>0</v>
      </c>
      <c r="AE67" s="58">
        <v>0</v>
      </c>
      <c r="AF67" s="58">
        <v>0</v>
      </c>
      <c r="AG67" s="37">
        <v>0</v>
      </c>
      <c r="AH67" s="50">
        <v>0.95224836199999996</v>
      </c>
      <c r="AI67" s="58">
        <v>1.9151089727999999</v>
      </c>
      <c r="AJ67" s="58">
        <v>1.8488399206999999</v>
      </c>
      <c r="AK67" s="37">
        <v>1.8151758848999999</v>
      </c>
      <c r="AL67" s="50">
        <v>1.8072251626</v>
      </c>
      <c r="AM67" s="58">
        <v>2.7015677416999999</v>
      </c>
      <c r="AN67" s="58">
        <v>2.6077760888000001</v>
      </c>
      <c r="AO67" s="37">
        <v>3.8408035410000001</v>
      </c>
      <c r="AP67" s="50">
        <v>3.0201907203</v>
      </c>
      <c r="AQ67" s="58">
        <v>2.4619008172000001</v>
      </c>
      <c r="AR67" s="58">
        <v>2.4827419774999999</v>
      </c>
      <c r="AS67" s="37">
        <v>1.7070191767</v>
      </c>
      <c r="AT67" s="50">
        <v>1.7178101691000001</v>
      </c>
      <c r="AU67" s="58">
        <v>2.4842697387000001</v>
      </c>
      <c r="AV67" s="58">
        <v>4.2015365084000003</v>
      </c>
      <c r="AW67" s="37">
        <v>2.6168922021999999</v>
      </c>
      <c r="AX67" s="50">
        <v>4.4584260991000004</v>
      </c>
      <c r="AY67" s="58">
        <v>5.3757405139000003</v>
      </c>
      <c r="AZ67" s="58">
        <v>4.4580728482999996</v>
      </c>
      <c r="BA67" s="37">
        <v>4.4207232889999997</v>
      </c>
      <c r="BB67" s="50">
        <v>1.7782527559000001</v>
      </c>
      <c r="BC67" s="58">
        <v>1.7893937892</v>
      </c>
      <c r="BD67" s="58">
        <v>2.6825938054999998</v>
      </c>
      <c r="BE67" s="37">
        <v>1.7927979725000001</v>
      </c>
      <c r="BF67" s="50">
        <v>0.90828154439999997</v>
      </c>
      <c r="BG67" s="58">
        <v>1.8128275115000001</v>
      </c>
      <c r="BH67" s="58">
        <v>3.4420773865999998</v>
      </c>
      <c r="BI67" s="37">
        <v>0.85070698769999997</v>
      </c>
      <c r="BJ67" s="50">
        <v>5</v>
      </c>
      <c r="BK67" s="58">
        <v>5</v>
      </c>
      <c r="BL67" s="58">
        <v>6</v>
      </c>
      <c r="BM67" s="37">
        <v>2</v>
      </c>
      <c r="BN67" s="50">
        <v>3</v>
      </c>
      <c r="BO67" s="58">
        <v>4</v>
      </c>
      <c r="BP67" s="58">
        <v>5</v>
      </c>
      <c r="BQ67" s="37">
        <v>2</v>
      </c>
      <c r="BR67" s="50">
        <v>2</v>
      </c>
      <c r="BS67" s="58">
        <v>2</v>
      </c>
      <c r="BT67" s="58">
        <v>2</v>
      </c>
      <c r="BU67" s="37">
        <v>2</v>
      </c>
      <c r="BV67" s="50">
        <v>1</v>
      </c>
      <c r="BW67" s="58">
        <v>4.8596290209999999</v>
      </c>
      <c r="BX67" s="58">
        <v>6</v>
      </c>
      <c r="BY67" s="37">
        <v>3</v>
      </c>
      <c r="BZ67" s="50">
        <v>3</v>
      </c>
      <c r="CA67" s="58">
        <v>7</v>
      </c>
      <c r="CB67" s="58">
        <v>6</v>
      </c>
      <c r="CC67" s="37">
        <v>3</v>
      </c>
      <c r="CD67" s="50">
        <v>2</v>
      </c>
      <c r="CE67" s="58">
        <v>3</v>
      </c>
      <c r="CF67" s="58">
        <v>6</v>
      </c>
      <c r="CG67" s="37">
        <v>6</v>
      </c>
      <c r="CH67" s="50">
        <v>6</v>
      </c>
      <c r="CI67" s="58">
        <v>11</v>
      </c>
      <c r="CJ67" s="58">
        <v>15</v>
      </c>
      <c r="CK67" s="37">
        <v>8</v>
      </c>
      <c r="CL67" s="50">
        <v>9</v>
      </c>
      <c r="CM67" s="58">
        <v>13</v>
      </c>
      <c r="CN67" s="58">
        <v>13</v>
      </c>
      <c r="CO67" s="37">
        <v>11</v>
      </c>
      <c r="CP67" s="50">
        <v>12</v>
      </c>
      <c r="CQ67" s="58">
        <v>12</v>
      </c>
      <c r="CR67" s="58">
        <v>13</v>
      </c>
      <c r="CS67" s="37">
        <v>14</v>
      </c>
      <c r="CT67" s="50">
        <v>14</v>
      </c>
      <c r="CU67" s="58">
        <v>22.366817567999998</v>
      </c>
      <c r="CV67" s="58">
        <v>26.366711171999999</v>
      </c>
      <c r="CW67" s="37">
        <v>20</v>
      </c>
      <c r="CX67" s="50">
        <v>21</v>
      </c>
      <c r="CY67" s="58">
        <v>26</v>
      </c>
      <c r="CZ67" s="58">
        <v>32</v>
      </c>
      <c r="DA67" s="37">
        <v>27</v>
      </c>
      <c r="DB67" s="50">
        <v>26</v>
      </c>
      <c r="DC67" s="58">
        <v>26</v>
      </c>
      <c r="DD67" s="58">
        <v>26</v>
      </c>
      <c r="DE67" s="37">
        <v>25</v>
      </c>
      <c r="DF67" s="50">
        <v>26.337250464</v>
      </c>
      <c r="DG67" s="58">
        <v>30.310932193999999</v>
      </c>
      <c r="DH67" s="58">
        <v>31.295386803</v>
      </c>
      <c r="DI67" s="70">
        <v>22.276853607</v>
      </c>
      <c r="DJ67" s="50">
        <v>26.187916263999998</v>
      </c>
      <c r="DK67" s="58">
        <v>30.452869216</v>
      </c>
      <c r="DL67" s="58">
        <v>33.636702108999998</v>
      </c>
      <c r="DM67" s="37">
        <v>32.552111672000002</v>
      </c>
      <c r="DN67" s="50">
        <v>36.607366681000002</v>
      </c>
      <c r="DO67" s="58">
        <v>37.817109833000004</v>
      </c>
      <c r="DP67" s="58">
        <v>36.0709564</v>
      </c>
      <c r="DQ67" s="37">
        <v>32.638335236000003</v>
      </c>
    </row>
    <row r="68" spans="1:121" x14ac:dyDescent="0.2">
      <c r="A68" s="6" t="s">
        <v>54</v>
      </c>
      <c r="B68" s="50">
        <v>0.95259347969999997</v>
      </c>
      <c r="C68" s="58">
        <v>0.95212903059999998</v>
      </c>
      <c r="D68" s="58">
        <v>0.95221629370000005</v>
      </c>
      <c r="E68" s="37">
        <v>0.95201992000000002</v>
      </c>
      <c r="F68" s="50">
        <v>0.95150993699999997</v>
      </c>
      <c r="G68" s="58">
        <v>1.8996787424999999</v>
      </c>
      <c r="H68" s="58">
        <v>1.8991179879</v>
      </c>
      <c r="I68" s="37">
        <v>1.8986859159</v>
      </c>
      <c r="J68" s="50">
        <v>0.95082541450000002</v>
      </c>
      <c r="K68" s="58">
        <v>0.95071715850000005</v>
      </c>
      <c r="L68" s="58">
        <v>1.8677086151</v>
      </c>
      <c r="M68" s="37">
        <v>1.8669730724</v>
      </c>
      <c r="N68" s="50">
        <v>1.8652755640000001</v>
      </c>
      <c r="O68" s="58">
        <v>1.8337741576</v>
      </c>
      <c r="P68" s="58">
        <v>2.7174112289000001</v>
      </c>
      <c r="Q68" s="37">
        <v>2.7580106115</v>
      </c>
      <c r="R68" s="50">
        <v>2.7551345631999999</v>
      </c>
      <c r="S68" s="58">
        <v>1.8670895037999999</v>
      </c>
      <c r="T68" s="58">
        <v>1.8507557990000001</v>
      </c>
      <c r="U68" s="37">
        <v>0.9074301669</v>
      </c>
      <c r="V68" s="50">
        <v>5.6362012041999998</v>
      </c>
      <c r="W68" s="58">
        <v>6.5341232250000001</v>
      </c>
      <c r="X68" s="58">
        <v>6.5345937430000003</v>
      </c>
      <c r="Y68" s="37">
        <v>1.8686520614</v>
      </c>
      <c r="Z68" s="50">
        <v>4.6762199435999996</v>
      </c>
      <c r="AA68" s="58">
        <v>5.6337836792999996</v>
      </c>
      <c r="AB68" s="58">
        <v>4.5928427601999999</v>
      </c>
      <c r="AC68" s="37">
        <v>1.7424324524000001</v>
      </c>
      <c r="AD68" s="50">
        <v>1.8049629241</v>
      </c>
      <c r="AE68" s="58">
        <v>0.90038764319999998</v>
      </c>
      <c r="AF68" s="58">
        <v>1.8311829551000001</v>
      </c>
      <c r="AG68" s="37">
        <v>0.89600232079999997</v>
      </c>
      <c r="AH68" s="50">
        <v>0.90102537400000005</v>
      </c>
      <c r="AI68" s="58">
        <v>0.91790583429999995</v>
      </c>
      <c r="AJ68" s="58">
        <v>0.85668282969999998</v>
      </c>
      <c r="AK68" s="37">
        <v>6.4514087782000002</v>
      </c>
      <c r="AL68" s="50">
        <v>3.2575180528000001</v>
      </c>
      <c r="AM68" s="58">
        <v>1.5264155809</v>
      </c>
      <c r="AN68" s="58">
        <v>2.1161237627</v>
      </c>
      <c r="AO68" s="37">
        <v>0.65466196639999996</v>
      </c>
      <c r="AP68" s="50">
        <v>0</v>
      </c>
      <c r="AQ68" s="58">
        <v>2.0113384609999998</v>
      </c>
      <c r="AR68" s="58">
        <v>1.5689684253</v>
      </c>
      <c r="AS68" s="37">
        <v>2.3158515829000001</v>
      </c>
      <c r="AT68" s="50">
        <v>2.3404419946999999</v>
      </c>
      <c r="AU68" s="58">
        <v>2.9477882392999999</v>
      </c>
      <c r="AV68" s="58">
        <v>3.0083991547000002</v>
      </c>
      <c r="AW68" s="37">
        <v>7.3516086000999996</v>
      </c>
      <c r="AX68" s="50">
        <v>5.2945392294999998</v>
      </c>
      <c r="AY68" s="58">
        <v>6.989575125</v>
      </c>
      <c r="AZ68" s="58">
        <v>9.8129972583999994</v>
      </c>
      <c r="BA68" s="37">
        <v>13.3617119</v>
      </c>
      <c r="BB68" s="50">
        <v>11.840137325000001</v>
      </c>
      <c r="BC68" s="58">
        <v>7.0476797390000003</v>
      </c>
      <c r="BD68" s="58">
        <v>8.6668185770000008</v>
      </c>
      <c r="BE68" s="37">
        <v>12.670854082</v>
      </c>
      <c r="BF68" s="50">
        <v>9.3014738962999992</v>
      </c>
      <c r="BG68" s="58">
        <v>8.5522665306000007</v>
      </c>
      <c r="BH68" s="58">
        <v>9.1615174638999992</v>
      </c>
      <c r="BI68" s="37">
        <v>8.8344289616000005</v>
      </c>
      <c r="BJ68" s="50">
        <v>7.5463587009999999</v>
      </c>
      <c r="BK68" s="58">
        <v>9.5695559834000008</v>
      </c>
      <c r="BL68" s="58">
        <v>10.573582983</v>
      </c>
      <c r="BM68" s="37">
        <v>11.562158934999999</v>
      </c>
      <c r="BN68" s="50">
        <v>14.55674402</v>
      </c>
      <c r="BO68" s="58">
        <v>18.583751922000001</v>
      </c>
      <c r="BP68" s="58">
        <v>16.582335641</v>
      </c>
      <c r="BQ68" s="37">
        <v>16.575815130999999</v>
      </c>
      <c r="BR68" s="50">
        <v>11.565667802</v>
      </c>
      <c r="BS68" s="58">
        <v>9.5932595771999996</v>
      </c>
      <c r="BT68" s="58">
        <v>13</v>
      </c>
      <c r="BU68" s="37">
        <v>10</v>
      </c>
      <c r="BV68" s="50">
        <v>12</v>
      </c>
      <c r="BW68" s="58">
        <v>12.367146374000001</v>
      </c>
      <c r="BX68" s="58">
        <v>14.3631212</v>
      </c>
      <c r="BY68" s="37">
        <v>13.369388342000001</v>
      </c>
      <c r="BZ68" s="50">
        <v>13.424522433</v>
      </c>
      <c r="CA68" s="58">
        <v>17.422294324999999</v>
      </c>
      <c r="CB68" s="58">
        <v>15.4301105</v>
      </c>
      <c r="CC68" s="37">
        <v>17.435733033999998</v>
      </c>
      <c r="CD68" s="50">
        <v>20</v>
      </c>
      <c r="CE68" s="58">
        <v>16.481206904</v>
      </c>
      <c r="CF68" s="58">
        <v>16.472986645999999</v>
      </c>
      <c r="CG68" s="37">
        <v>17.914243172999999</v>
      </c>
      <c r="CH68" s="50">
        <v>18.884619633</v>
      </c>
      <c r="CI68" s="58">
        <v>27.344838288999998</v>
      </c>
      <c r="CJ68" s="58">
        <v>25.909692572000001</v>
      </c>
      <c r="CK68" s="37">
        <v>25.875384116999999</v>
      </c>
      <c r="CL68" s="50">
        <v>27.743749697999998</v>
      </c>
      <c r="CM68" s="58">
        <v>36.369753195999998</v>
      </c>
      <c r="CN68" s="58">
        <v>39.845826924999997</v>
      </c>
      <c r="CO68" s="37">
        <v>32.325969385999997</v>
      </c>
      <c r="CP68" s="50">
        <v>28.864805913000001</v>
      </c>
      <c r="CQ68" s="58">
        <v>34.387662536999997</v>
      </c>
      <c r="CR68" s="58">
        <v>36.762624043000002</v>
      </c>
      <c r="CS68" s="37">
        <v>23.768547649999999</v>
      </c>
      <c r="CT68" s="50">
        <v>28.716138081</v>
      </c>
      <c r="CU68" s="58">
        <v>27.733635136</v>
      </c>
      <c r="CV68" s="58">
        <v>30.733422345000001</v>
      </c>
      <c r="CW68" s="37">
        <v>33.745682156000001</v>
      </c>
      <c r="CX68" s="50">
        <v>29.710835629000002</v>
      </c>
      <c r="CY68" s="58">
        <v>31.710451077999998</v>
      </c>
      <c r="CZ68" s="58">
        <v>34.712770200999998</v>
      </c>
      <c r="DA68" s="37">
        <v>32.721797666000001</v>
      </c>
      <c r="DB68" s="50">
        <v>33.092056716000002</v>
      </c>
      <c r="DC68" s="58">
        <v>44.420099477000001</v>
      </c>
      <c r="DD68" s="58">
        <v>45.404783195999997</v>
      </c>
      <c r="DE68" s="37">
        <v>47.362187593000002</v>
      </c>
      <c r="DF68" s="50">
        <v>47.349001856000001</v>
      </c>
      <c r="DG68" s="58">
        <v>53.243728775999998</v>
      </c>
      <c r="DH68" s="58">
        <v>52.181547213000002</v>
      </c>
      <c r="DI68" s="70">
        <v>49.593853678999999</v>
      </c>
      <c r="DJ68" s="50">
        <v>62.060374517</v>
      </c>
      <c r="DK68" s="58">
        <v>59.333623338000002</v>
      </c>
      <c r="DL68" s="58">
        <v>54.515092510999999</v>
      </c>
      <c r="DM68" s="37">
        <v>50.727053034999997</v>
      </c>
      <c r="DN68" s="50">
        <v>53.081058222000003</v>
      </c>
      <c r="DO68" s="58">
        <v>59.838726465000001</v>
      </c>
      <c r="DP68" s="58">
        <v>61.361331645</v>
      </c>
      <c r="DQ68" s="37">
        <v>67.683099311000007</v>
      </c>
    </row>
    <row r="69" spans="1:121" x14ac:dyDescent="0.2">
      <c r="A69" s="6" t="s">
        <v>55</v>
      </c>
      <c r="B69" s="50">
        <v>0</v>
      </c>
      <c r="C69" s="58">
        <v>0</v>
      </c>
      <c r="D69" s="58">
        <v>0</v>
      </c>
      <c r="E69" s="37">
        <v>0</v>
      </c>
      <c r="F69" s="50">
        <v>0</v>
      </c>
      <c r="G69" s="58">
        <v>0</v>
      </c>
      <c r="H69" s="58">
        <v>0</v>
      </c>
      <c r="I69" s="37">
        <v>0</v>
      </c>
      <c r="J69" s="50">
        <v>0</v>
      </c>
      <c r="K69" s="58">
        <v>0</v>
      </c>
      <c r="L69" s="58">
        <v>0</v>
      </c>
      <c r="M69" s="37">
        <v>0</v>
      </c>
      <c r="N69" s="50">
        <v>0</v>
      </c>
      <c r="O69" s="58">
        <v>0.95403646549999999</v>
      </c>
      <c r="P69" s="58">
        <v>0.95387864089999996</v>
      </c>
      <c r="Q69" s="37">
        <v>0</v>
      </c>
      <c r="R69" s="50">
        <v>0.9544440756</v>
      </c>
      <c r="S69" s="58">
        <v>0.95430705979999997</v>
      </c>
      <c r="T69" s="58">
        <v>0.95449399440000005</v>
      </c>
      <c r="U69" s="37">
        <v>0</v>
      </c>
      <c r="V69" s="50">
        <v>0.95515668220000005</v>
      </c>
      <c r="W69" s="58">
        <v>0.95487959850000004</v>
      </c>
      <c r="X69" s="58">
        <v>0.95516241390000001</v>
      </c>
      <c r="Y69" s="37">
        <v>0</v>
      </c>
      <c r="Z69" s="50">
        <v>0.95199339350000001</v>
      </c>
      <c r="AA69" s="58">
        <v>0.95130237220000002</v>
      </c>
      <c r="AB69" s="58">
        <v>2.8079496847000001</v>
      </c>
      <c r="AC69" s="37">
        <v>0</v>
      </c>
      <c r="AD69" s="50">
        <v>0.92652456900000002</v>
      </c>
      <c r="AE69" s="58">
        <v>2.7308261064999999</v>
      </c>
      <c r="AF69" s="58">
        <v>1.8761840503</v>
      </c>
      <c r="AG69" s="37">
        <v>0.94154792060000003</v>
      </c>
      <c r="AH69" s="50">
        <v>2.8224362999000001</v>
      </c>
      <c r="AI69" s="58">
        <v>2.8457277265999998</v>
      </c>
      <c r="AJ69" s="58">
        <v>2.7281960437000001</v>
      </c>
      <c r="AK69" s="37">
        <v>1.7339710134999999</v>
      </c>
      <c r="AL69" s="50">
        <v>0.87268471319999996</v>
      </c>
      <c r="AM69" s="58">
        <v>0.8523094578</v>
      </c>
      <c r="AN69" s="58">
        <v>0.81495622209999996</v>
      </c>
      <c r="AO69" s="37">
        <v>0</v>
      </c>
      <c r="AP69" s="50">
        <v>0</v>
      </c>
      <c r="AQ69" s="58">
        <v>0.81358311490000002</v>
      </c>
      <c r="AR69" s="58">
        <v>1.6723550827</v>
      </c>
      <c r="AS69" s="37">
        <v>3.3027637087000001</v>
      </c>
      <c r="AT69" s="50">
        <v>3.2737083243999998</v>
      </c>
      <c r="AU69" s="58">
        <v>3.3320195624000002</v>
      </c>
      <c r="AV69" s="58">
        <v>3.3811891419000002</v>
      </c>
      <c r="AW69" s="37">
        <v>3.3992777293000001</v>
      </c>
      <c r="AX69" s="50">
        <v>4.4164550134000002</v>
      </c>
      <c r="AY69" s="58">
        <v>5.3459588312999999</v>
      </c>
      <c r="AZ69" s="58">
        <v>5.2935225049000003</v>
      </c>
      <c r="BA69" s="37">
        <v>5.2592953059000003</v>
      </c>
      <c r="BB69" s="50">
        <v>4.4492011635999997</v>
      </c>
      <c r="BC69" s="58">
        <v>7.0698180824000003</v>
      </c>
      <c r="BD69" s="58">
        <v>6.1573358683999997</v>
      </c>
      <c r="BE69" s="37">
        <v>6.0875399656000004</v>
      </c>
      <c r="BF69" s="50">
        <v>9.6375344248000001</v>
      </c>
      <c r="BG69" s="58">
        <v>9.6586661083000003</v>
      </c>
      <c r="BH69" s="58">
        <v>11.281164780999999</v>
      </c>
      <c r="BI69" s="37">
        <v>9.4548783347000001</v>
      </c>
      <c r="BJ69" s="50">
        <v>15</v>
      </c>
      <c r="BK69" s="58">
        <v>15</v>
      </c>
      <c r="BL69" s="58">
        <v>13</v>
      </c>
      <c r="BM69" s="37">
        <v>9</v>
      </c>
      <c r="BN69" s="50">
        <v>14</v>
      </c>
      <c r="BO69" s="58">
        <v>15</v>
      </c>
      <c r="BP69" s="58">
        <v>14</v>
      </c>
      <c r="BQ69" s="37">
        <v>7</v>
      </c>
      <c r="BR69" s="50">
        <v>5</v>
      </c>
      <c r="BS69" s="58">
        <v>4</v>
      </c>
      <c r="BT69" s="58">
        <v>4</v>
      </c>
      <c r="BU69" s="37">
        <v>3</v>
      </c>
      <c r="BV69" s="50">
        <v>6</v>
      </c>
      <c r="BW69" s="58">
        <v>9</v>
      </c>
      <c r="BX69" s="58">
        <v>12</v>
      </c>
      <c r="BY69" s="37">
        <v>6</v>
      </c>
      <c r="BZ69" s="50">
        <v>7</v>
      </c>
      <c r="CA69" s="58">
        <v>10</v>
      </c>
      <c r="CB69" s="58">
        <v>12</v>
      </c>
      <c r="CC69" s="37">
        <v>10</v>
      </c>
      <c r="CD69" s="50">
        <v>8</v>
      </c>
      <c r="CE69" s="58">
        <v>6</v>
      </c>
      <c r="CF69" s="58">
        <v>6.4293024304999999</v>
      </c>
      <c r="CG69" s="37">
        <v>4.4285902906999999</v>
      </c>
      <c r="CH69" s="50">
        <v>4.4792056167999998</v>
      </c>
      <c r="CI69" s="58">
        <v>4.4774913939000003</v>
      </c>
      <c r="CJ69" s="58">
        <v>5.4690774394000004</v>
      </c>
      <c r="CK69" s="37">
        <v>4</v>
      </c>
      <c r="CL69" s="50">
        <v>5</v>
      </c>
      <c r="CM69" s="58">
        <v>8</v>
      </c>
      <c r="CN69" s="58">
        <v>7</v>
      </c>
      <c r="CO69" s="37">
        <v>6</v>
      </c>
      <c r="CP69" s="50">
        <v>5</v>
      </c>
      <c r="CQ69" s="58">
        <v>14</v>
      </c>
      <c r="CR69" s="58">
        <v>14</v>
      </c>
      <c r="CS69" s="37">
        <v>10</v>
      </c>
      <c r="CT69" s="50">
        <v>13</v>
      </c>
      <c r="CU69" s="58">
        <v>16</v>
      </c>
      <c r="CV69" s="58">
        <v>17</v>
      </c>
      <c r="CW69" s="37">
        <v>15</v>
      </c>
      <c r="CX69" s="50">
        <v>16</v>
      </c>
      <c r="CY69" s="58">
        <v>19</v>
      </c>
      <c r="CZ69" s="58">
        <v>21</v>
      </c>
      <c r="DA69" s="37">
        <v>21</v>
      </c>
      <c r="DB69" s="50">
        <v>20</v>
      </c>
      <c r="DC69" s="58">
        <v>24</v>
      </c>
      <c r="DD69" s="58">
        <v>27</v>
      </c>
      <c r="DE69" s="37">
        <v>22</v>
      </c>
      <c r="DF69" s="50">
        <v>22</v>
      </c>
      <c r="DG69" s="58">
        <v>18</v>
      </c>
      <c r="DH69" s="58">
        <v>17</v>
      </c>
      <c r="DI69" s="70">
        <v>15</v>
      </c>
      <c r="DJ69" s="50">
        <v>21.569886016000002</v>
      </c>
      <c r="DK69" s="58">
        <v>23.587022445999999</v>
      </c>
      <c r="DL69" s="58">
        <v>25.280139245000001</v>
      </c>
      <c r="DM69" s="37">
        <v>24.326137033999998</v>
      </c>
      <c r="DN69" s="50">
        <v>24.826366823000001</v>
      </c>
      <c r="DO69" s="58">
        <v>21.514478828000001</v>
      </c>
      <c r="DP69" s="58">
        <v>24.256809349000001</v>
      </c>
      <c r="DQ69" s="37">
        <v>31.542481186</v>
      </c>
    </row>
    <row r="70" spans="1:121" x14ac:dyDescent="0.2">
      <c r="A70" s="6" t="s">
        <v>56</v>
      </c>
      <c r="B70" s="50">
        <v>0.94577001140000005</v>
      </c>
      <c r="C70" s="58">
        <v>0.94507803379999999</v>
      </c>
      <c r="D70" s="58">
        <v>0.94502528009999998</v>
      </c>
      <c r="E70" s="37">
        <v>0.9446929194</v>
      </c>
      <c r="F70" s="50">
        <v>0.94400947339999997</v>
      </c>
      <c r="G70" s="58">
        <v>0.94299098820000005</v>
      </c>
      <c r="H70" s="58">
        <v>0.94285501319999998</v>
      </c>
      <c r="I70" s="37">
        <v>0.94264381580000001</v>
      </c>
      <c r="J70" s="50">
        <v>0.94231257680000002</v>
      </c>
      <c r="K70" s="58">
        <v>0</v>
      </c>
      <c r="L70" s="58">
        <v>0</v>
      </c>
      <c r="M70" s="37">
        <v>0</v>
      </c>
      <c r="N70" s="50">
        <v>0</v>
      </c>
      <c r="O70" s="58">
        <v>0</v>
      </c>
      <c r="P70" s="58">
        <v>0</v>
      </c>
      <c r="Q70" s="37">
        <v>0</v>
      </c>
      <c r="R70" s="50">
        <v>1.9116114268</v>
      </c>
      <c r="S70" s="58">
        <v>1.9112064585999999</v>
      </c>
      <c r="T70" s="58">
        <v>0.95220103469999995</v>
      </c>
      <c r="U70" s="37">
        <v>0.95335397239999997</v>
      </c>
      <c r="V70" s="50">
        <v>0.96640631899999996</v>
      </c>
      <c r="W70" s="58">
        <v>0.96604761890000002</v>
      </c>
      <c r="X70" s="58">
        <v>0.95219127910000001</v>
      </c>
      <c r="Y70" s="37">
        <v>0.93382624270000003</v>
      </c>
      <c r="Z70" s="50">
        <v>0.95172252459999995</v>
      </c>
      <c r="AA70" s="58">
        <v>0.95048184979999994</v>
      </c>
      <c r="AB70" s="58">
        <v>0.94886809500000002</v>
      </c>
      <c r="AC70" s="37">
        <v>1.8650319226000001</v>
      </c>
      <c r="AD70" s="50">
        <v>2.8018812757</v>
      </c>
      <c r="AE70" s="58">
        <v>1.8994341571</v>
      </c>
      <c r="AF70" s="58">
        <v>1.9015304312000001</v>
      </c>
      <c r="AG70" s="37">
        <v>0</v>
      </c>
      <c r="AH70" s="50">
        <v>0.9578721026</v>
      </c>
      <c r="AI70" s="58">
        <v>1.9307014554999999</v>
      </c>
      <c r="AJ70" s="58">
        <v>1.8757238715</v>
      </c>
      <c r="AK70" s="37">
        <v>1.8499954842999999</v>
      </c>
      <c r="AL70" s="50">
        <v>1.8418237472000001</v>
      </c>
      <c r="AM70" s="58">
        <v>2.6289720793</v>
      </c>
      <c r="AN70" s="58">
        <v>1.6293266281000001</v>
      </c>
      <c r="AO70" s="37">
        <v>0.65216526070000003</v>
      </c>
      <c r="AP70" s="50">
        <v>0.64159636019999999</v>
      </c>
      <c r="AQ70" s="58">
        <v>1.6083365821</v>
      </c>
      <c r="AR70" s="58">
        <v>1.6179692144</v>
      </c>
      <c r="AS70" s="37">
        <v>1.5443926320000001</v>
      </c>
      <c r="AT70" s="50">
        <v>1.6263530930000001</v>
      </c>
      <c r="AU70" s="58">
        <v>1.6404869045999999</v>
      </c>
      <c r="AV70" s="58">
        <v>1.6485913879</v>
      </c>
      <c r="AW70" s="37">
        <v>0.90112937150000005</v>
      </c>
      <c r="AX70" s="50">
        <v>0.91247260929999996</v>
      </c>
      <c r="AY70" s="58">
        <v>0.86327139630000005</v>
      </c>
      <c r="AZ70" s="58">
        <v>0</v>
      </c>
      <c r="BA70" s="37">
        <v>0</v>
      </c>
      <c r="BB70" s="50">
        <v>0</v>
      </c>
      <c r="BC70" s="58">
        <v>0</v>
      </c>
      <c r="BD70" s="58">
        <v>0</v>
      </c>
      <c r="BE70" s="37">
        <v>2.5280419346</v>
      </c>
      <c r="BF70" s="50">
        <v>2.4590998051000001</v>
      </c>
      <c r="BG70" s="58">
        <v>4.1779528457000001</v>
      </c>
      <c r="BH70" s="58">
        <v>2.5609691008</v>
      </c>
      <c r="BI70" s="37">
        <v>2.5047077898999999</v>
      </c>
      <c r="BJ70" s="50">
        <v>2</v>
      </c>
      <c r="BK70" s="58">
        <v>1</v>
      </c>
      <c r="BL70" s="58">
        <v>2</v>
      </c>
      <c r="BM70" s="37">
        <v>2</v>
      </c>
      <c r="BN70" s="50">
        <v>0</v>
      </c>
      <c r="BO70" s="58">
        <v>8</v>
      </c>
      <c r="BP70" s="58">
        <v>10</v>
      </c>
      <c r="BQ70" s="37">
        <v>6</v>
      </c>
      <c r="BR70" s="50">
        <v>3.3809559071000002</v>
      </c>
      <c r="BS70" s="58">
        <v>3.287356677</v>
      </c>
      <c r="BT70" s="58">
        <v>3.2118923562999999</v>
      </c>
      <c r="BU70" s="37">
        <v>3.1155224985999999</v>
      </c>
      <c r="BV70" s="50">
        <v>3.1365387297999998</v>
      </c>
      <c r="BW70" s="58">
        <v>4.4685854962000002</v>
      </c>
      <c r="BX70" s="58">
        <v>5.4524848017999998</v>
      </c>
      <c r="BY70" s="37">
        <v>5.4775533681999997</v>
      </c>
      <c r="BZ70" s="50">
        <v>8.5471345992999996</v>
      </c>
      <c r="CA70" s="58">
        <v>10.533765946999999</v>
      </c>
      <c r="CB70" s="58">
        <v>11.580662999999999</v>
      </c>
      <c r="CC70" s="37">
        <v>13.614398204</v>
      </c>
      <c r="CD70" s="50">
        <v>9.8849753816000003</v>
      </c>
      <c r="CE70" s="58">
        <v>10.900104009</v>
      </c>
      <c r="CF70" s="58">
        <v>10.902289076000001</v>
      </c>
      <c r="CG70" s="37">
        <v>12.885711877</v>
      </c>
      <c r="CH70" s="50">
        <v>7.9215154332999997</v>
      </c>
      <c r="CI70" s="58">
        <v>9.4774913938999994</v>
      </c>
      <c r="CJ70" s="58">
        <v>14.469077438999999</v>
      </c>
      <c r="CK70" s="37">
        <v>16.464159945999999</v>
      </c>
      <c r="CL70" s="50">
        <v>7.8874757595</v>
      </c>
      <c r="CM70" s="58">
        <v>10.43367939</v>
      </c>
      <c r="CN70" s="58">
        <v>8.4063582835999995</v>
      </c>
      <c r="CO70" s="37">
        <v>10.385103881999999</v>
      </c>
      <c r="CP70" s="50">
        <v>13.247018346000001</v>
      </c>
      <c r="CQ70" s="58">
        <v>11.243287258000001</v>
      </c>
      <c r="CR70" s="58">
        <v>11.240075988999999</v>
      </c>
      <c r="CS70" s="37">
        <v>14.384273824999999</v>
      </c>
      <c r="CT70" s="50">
        <v>12.206483950999999</v>
      </c>
      <c r="CU70" s="58">
        <v>14.213708107</v>
      </c>
      <c r="CV70" s="58">
        <v>17.219175724999999</v>
      </c>
      <c r="CW70" s="37">
        <v>15.372841078</v>
      </c>
      <c r="CX70" s="50">
        <v>15.355417814999999</v>
      </c>
      <c r="CY70" s="58">
        <v>17</v>
      </c>
      <c r="CZ70" s="58">
        <v>17</v>
      </c>
      <c r="DA70" s="37">
        <v>11</v>
      </c>
      <c r="DB70" s="50">
        <v>12</v>
      </c>
      <c r="DC70" s="58">
        <v>14</v>
      </c>
      <c r="DD70" s="58">
        <v>14</v>
      </c>
      <c r="DE70" s="37">
        <v>12</v>
      </c>
      <c r="DF70" s="50">
        <v>13</v>
      </c>
      <c r="DG70" s="58">
        <v>14</v>
      </c>
      <c r="DH70" s="58">
        <v>17</v>
      </c>
      <c r="DI70" s="70">
        <v>31</v>
      </c>
      <c r="DJ70" s="50">
        <v>39.746045355</v>
      </c>
      <c r="DK70" s="58">
        <v>38.852096322000001</v>
      </c>
      <c r="DL70" s="58">
        <v>44.70857487</v>
      </c>
      <c r="DM70" s="37">
        <v>40.709438548999998</v>
      </c>
      <c r="DN70" s="50">
        <v>38.954929950999997</v>
      </c>
      <c r="DO70" s="58">
        <v>35.761234117999997</v>
      </c>
      <c r="DP70" s="58">
        <v>33.914694670000003</v>
      </c>
      <c r="DQ70" s="37">
        <v>31.258872417999999</v>
      </c>
    </row>
    <row r="71" spans="1:121" x14ac:dyDescent="0.2">
      <c r="A71" s="6" t="s">
        <v>57</v>
      </c>
      <c r="B71" s="50">
        <v>20.772429507999998</v>
      </c>
      <c r="C71" s="58">
        <v>21.717927134</v>
      </c>
      <c r="D71" s="58">
        <v>21.710211165</v>
      </c>
      <c r="E71" s="37">
        <v>22.670843766000001</v>
      </c>
      <c r="F71" s="50">
        <v>22.655244804999999</v>
      </c>
      <c r="G71" s="58">
        <v>20.783287581</v>
      </c>
      <c r="H71" s="58">
        <v>20.771075599</v>
      </c>
      <c r="I71" s="37">
        <v>18.870275045</v>
      </c>
      <c r="J71" s="50">
        <v>21.663173663999999</v>
      </c>
      <c r="K71" s="58">
        <v>22.645331981999998</v>
      </c>
      <c r="L71" s="58">
        <v>20.771222153</v>
      </c>
      <c r="M71" s="37">
        <v>17.048739774000001</v>
      </c>
      <c r="N71" s="50">
        <v>17.129054590999999</v>
      </c>
      <c r="O71" s="58">
        <v>12.277759338999999</v>
      </c>
      <c r="P71" s="58">
        <v>12.2857685</v>
      </c>
      <c r="Q71" s="37">
        <v>13.273246833</v>
      </c>
      <c r="R71" s="50">
        <v>15.141097856</v>
      </c>
      <c r="S71" s="58">
        <v>17.974596185999999</v>
      </c>
      <c r="T71" s="58">
        <v>19.963364294000002</v>
      </c>
      <c r="U71" s="37">
        <v>18.058028808</v>
      </c>
      <c r="V71" s="50">
        <v>18.019024532</v>
      </c>
      <c r="W71" s="58">
        <v>18.051421739999999</v>
      </c>
      <c r="X71" s="58">
        <v>19.872415733</v>
      </c>
      <c r="Y71" s="37">
        <v>18.927243523000001</v>
      </c>
      <c r="Z71" s="50">
        <v>20.780043733999999</v>
      </c>
      <c r="AA71" s="58">
        <v>22.588475827</v>
      </c>
      <c r="AB71" s="58">
        <v>21.532246048000001</v>
      </c>
      <c r="AC71" s="37">
        <v>23.567021673999999</v>
      </c>
      <c r="AD71" s="50">
        <v>24.493898327</v>
      </c>
      <c r="AE71" s="58">
        <v>27.413211991000001</v>
      </c>
      <c r="AF71" s="58">
        <v>27.351763382000001</v>
      </c>
      <c r="AG71" s="37">
        <v>17.876713609999999</v>
      </c>
      <c r="AH71" s="50">
        <v>21.786739018999999</v>
      </c>
      <c r="AI71" s="58">
        <v>25.778124674000001</v>
      </c>
      <c r="AJ71" s="58">
        <v>25.877970498</v>
      </c>
      <c r="AK71" s="37">
        <v>22.947710509</v>
      </c>
      <c r="AL71" s="50">
        <v>24.758727535999999</v>
      </c>
      <c r="AM71" s="58">
        <v>27.194085004000002</v>
      </c>
      <c r="AN71" s="58">
        <v>25.087397881000001</v>
      </c>
      <c r="AO71" s="37">
        <v>21.105309749</v>
      </c>
      <c r="AP71" s="50">
        <v>22.144206781000001</v>
      </c>
      <c r="AQ71" s="58">
        <v>25.617944715</v>
      </c>
      <c r="AR71" s="58">
        <v>24.261630743000001</v>
      </c>
      <c r="AS71" s="37">
        <v>24.551071480000001</v>
      </c>
      <c r="AT71" s="50">
        <v>26.254806029000001</v>
      </c>
      <c r="AU71" s="58">
        <v>26.498317993000001</v>
      </c>
      <c r="AV71" s="58">
        <v>23.047970495000001</v>
      </c>
      <c r="AW71" s="37">
        <v>28.468913719</v>
      </c>
      <c r="AX71" s="50">
        <v>26.081308862</v>
      </c>
      <c r="AY71" s="58">
        <v>24.515551064</v>
      </c>
      <c r="AZ71" s="58">
        <v>22.376264345999999</v>
      </c>
      <c r="BA71" s="37">
        <v>23.076924013999999</v>
      </c>
      <c r="BB71" s="50">
        <v>23.969479004</v>
      </c>
      <c r="BC71" s="58">
        <v>25.872039437000002</v>
      </c>
      <c r="BD71" s="58">
        <v>25.640796288000001</v>
      </c>
      <c r="BE71" s="37">
        <v>26.690748109000001</v>
      </c>
      <c r="BF71" s="50">
        <v>44.906566515000002</v>
      </c>
      <c r="BG71" s="58">
        <v>49.389031742999997</v>
      </c>
      <c r="BH71" s="58">
        <v>39.491406988000001</v>
      </c>
      <c r="BI71" s="37">
        <v>36.90248948</v>
      </c>
      <c r="BJ71" s="50">
        <v>30</v>
      </c>
      <c r="BK71" s="58">
        <v>34</v>
      </c>
      <c r="BL71" s="58">
        <v>36</v>
      </c>
      <c r="BM71" s="37">
        <v>40</v>
      </c>
      <c r="BN71" s="50">
        <v>49</v>
      </c>
      <c r="BO71" s="58">
        <v>49.583751921999998</v>
      </c>
      <c r="BP71" s="58">
        <v>47.582335641</v>
      </c>
      <c r="BQ71" s="37">
        <v>34.575815130999999</v>
      </c>
      <c r="BR71" s="50">
        <v>50.565667802</v>
      </c>
      <c r="BS71" s="58">
        <v>49.593259576999998</v>
      </c>
      <c r="BT71" s="58">
        <v>57.595890818000001</v>
      </c>
      <c r="BU71" s="37">
        <v>61.584963549999998</v>
      </c>
      <c r="BV71" s="50">
        <v>76.101422395</v>
      </c>
      <c r="BW71" s="58">
        <v>82.121578219</v>
      </c>
      <c r="BX71" s="58">
        <v>81.682420590000007</v>
      </c>
      <c r="BY71" s="37">
        <v>72.053929429999997</v>
      </c>
      <c r="BZ71" s="50">
        <v>81.406725718000004</v>
      </c>
      <c r="CA71" s="58">
        <v>93.438465074000007</v>
      </c>
      <c r="CB71" s="58">
        <v>94.426160503999995</v>
      </c>
      <c r="CC71" s="37">
        <v>96.376984935999999</v>
      </c>
      <c r="CD71" s="50">
        <v>108.91042126000001</v>
      </c>
      <c r="CE71" s="58">
        <v>118.95700334</v>
      </c>
      <c r="CF71" s="58">
        <v>119.56547209</v>
      </c>
      <c r="CG71" s="37">
        <v>105.94290650000001</v>
      </c>
      <c r="CH71" s="50">
        <v>114.20216315</v>
      </c>
      <c r="CI71" s="58">
        <v>124.73229526</v>
      </c>
      <c r="CJ71" s="58">
        <v>129.70992605000001</v>
      </c>
      <c r="CK71" s="37">
        <v>112.16971596</v>
      </c>
      <c r="CL71" s="50">
        <v>114.77495152</v>
      </c>
      <c r="CM71" s="58">
        <v>126.78052758</v>
      </c>
      <c r="CN71" s="58">
        <v>139.25218520999999</v>
      </c>
      <c r="CO71" s="37">
        <v>136.85553662999999</v>
      </c>
      <c r="CP71" s="50">
        <v>142.06138576000001</v>
      </c>
      <c r="CQ71" s="58">
        <v>145.63941958000001</v>
      </c>
      <c r="CR71" s="58">
        <v>148.76262403999999</v>
      </c>
      <c r="CS71" s="37">
        <v>137.6941463</v>
      </c>
      <c r="CT71" s="50">
        <v>169.71613808000001</v>
      </c>
      <c r="CU71" s="58">
        <v>178.36681756999999</v>
      </c>
      <c r="CV71" s="58">
        <v>154.36671117</v>
      </c>
      <c r="CW71" s="37">
        <v>145.37284108</v>
      </c>
      <c r="CX71" s="50">
        <v>154</v>
      </c>
      <c r="CY71" s="58">
        <v>170</v>
      </c>
      <c r="CZ71" s="58">
        <v>147.35638510000001</v>
      </c>
      <c r="DA71" s="37">
        <v>144</v>
      </c>
      <c r="DB71" s="50">
        <v>148.36401891</v>
      </c>
      <c r="DC71" s="58">
        <v>158.35502486999999</v>
      </c>
      <c r="DD71" s="58">
        <v>156.21131333</v>
      </c>
      <c r="DE71" s="37">
        <v>150.34054689999999</v>
      </c>
      <c r="DF71" s="50">
        <v>184.33725046000001</v>
      </c>
      <c r="DG71" s="58">
        <v>207.31093218999999</v>
      </c>
      <c r="DH71" s="58">
        <v>210.29538679999999</v>
      </c>
      <c r="DI71" s="70">
        <v>213.55370721</v>
      </c>
      <c r="DJ71" s="50">
        <v>232.35378211</v>
      </c>
      <c r="DK71" s="58">
        <v>220.86689534999999</v>
      </c>
      <c r="DL71" s="58">
        <v>231.20702600999999</v>
      </c>
      <c r="DM71" s="37">
        <v>213.91704594000001</v>
      </c>
      <c r="DN71" s="50">
        <v>221.80598416999999</v>
      </c>
      <c r="DO71" s="58">
        <v>222.97979737</v>
      </c>
      <c r="DP71" s="58">
        <v>218.68880834000001</v>
      </c>
      <c r="DQ71" s="37">
        <v>186.75626975</v>
      </c>
    </row>
    <row r="72" spans="1:121" x14ac:dyDescent="0.2">
      <c r="A72" s="6" t="s">
        <v>97</v>
      </c>
      <c r="B72" s="50">
        <v>23.544615176000001</v>
      </c>
      <c r="C72" s="58">
        <v>18.834736981999999</v>
      </c>
      <c r="D72" s="58">
        <v>18.832347497000001</v>
      </c>
      <c r="E72" s="37">
        <v>16.932425845000001</v>
      </c>
      <c r="F72" s="50">
        <v>16.936789783999998</v>
      </c>
      <c r="G72" s="58">
        <v>15.023605272999999</v>
      </c>
      <c r="H72" s="58">
        <v>15.868791157</v>
      </c>
      <c r="I72" s="37">
        <v>15.859749571</v>
      </c>
      <c r="J72" s="50">
        <v>15.852835961</v>
      </c>
      <c r="K72" s="58">
        <v>13.024567683000001</v>
      </c>
      <c r="L72" s="58">
        <v>12.120946985</v>
      </c>
      <c r="M72" s="37">
        <v>9.3180250000000004</v>
      </c>
      <c r="N72" s="50">
        <v>10.354398381999999</v>
      </c>
      <c r="O72" s="58">
        <v>10.310512299999999</v>
      </c>
      <c r="P72" s="58">
        <v>10.354049555</v>
      </c>
      <c r="Q72" s="37">
        <v>11.266130513</v>
      </c>
      <c r="R72" s="50">
        <v>9.3863107019999994</v>
      </c>
      <c r="S72" s="58">
        <v>9.3333511659999999</v>
      </c>
      <c r="T72" s="58">
        <v>9.3301836626999997</v>
      </c>
      <c r="U72" s="37">
        <v>9.2493650566000003</v>
      </c>
      <c r="V72" s="50">
        <v>8.3986277144999999</v>
      </c>
      <c r="W72" s="58">
        <v>8.3755981215999995</v>
      </c>
      <c r="X72" s="58">
        <v>5.5401075759999996</v>
      </c>
      <c r="Y72" s="37">
        <v>7.4668754885000004</v>
      </c>
      <c r="Z72" s="50">
        <v>6.4550098261000004</v>
      </c>
      <c r="AA72" s="58">
        <v>5.5225553728000003</v>
      </c>
      <c r="AB72" s="58">
        <v>6.3792919162999997</v>
      </c>
      <c r="AC72" s="37">
        <v>5.4583621363999999</v>
      </c>
      <c r="AD72" s="50">
        <v>5.3848589733000001</v>
      </c>
      <c r="AE72" s="58">
        <v>5.3637927878999996</v>
      </c>
      <c r="AF72" s="58">
        <v>4.4645686124999999</v>
      </c>
      <c r="AG72" s="37">
        <v>5.4106879294999999</v>
      </c>
      <c r="AH72" s="50">
        <v>4.5000090087000002</v>
      </c>
      <c r="AI72" s="58">
        <v>5.5068828416000004</v>
      </c>
      <c r="AJ72" s="58">
        <v>5.0617415503999998</v>
      </c>
      <c r="AK72" s="37">
        <v>4.0339976311000001</v>
      </c>
      <c r="AL72" s="50">
        <v>3.9955704893999999</v>
      </c>
      <c r="AM72" s="58">
        <v>3.8131536487000002</v>
      </c>
      <c r="AN72" s="58">
        <v>3.5340639951999999</v>
      </c>
      <c r="AO72" s="37">
        <v>1.563605307</v>
      </c>
      <c r="AP72" s="50">
        <v>0.80458559409999997</v>
      </c>
      <c r="AQ72" s="58">
        <v>2.5796692225000002</v>
      </c>
      <c r="AR72" s="58">
        <v>2.6196986383</v>
      </c>
      <c r="AS72" s="37">
        <v>2.5515115184999999</v>
      </c>
      <c r="AT72" s="50">
        <v>4.0901897223999999</v>
      </c>
      <c r="AU72" s="58">
        <v>3.3908238769999999</v>
      </c>
      <c r="AV72" s="58">
        <v>5.29916564</v>
      </c>
      <c r="AW72" s="37">
        <v>4.3896924350999997</v>
      </c>
      <c r="AX72" s="50">
        <v>6.3809519189000001</v>
      </c>
      <c r="AY72" s="58">
        <v>5.8781758371999997</v>
      </c>
      <c r="AZ72" s="58">
        <v>6.5616038576999998</v>
      </c>
      <c r="BA72" s="37">
        <v>7.1875234056000004</v>
      </c>
      <c r="BB72" s="50">
        <v>7.2396761332999997</v>
      </c>
      <c r="BC72" s="58">
        <v>7.2989080905000003</v>
      </c>
      <c r="BD72" s="58">
        <v>4.8816596598000004</v>
      </c>
      <c r="BE72" s="37">
        <v>6.7707615068000004</v>
      </c>
      <c r="BF72" s="50">
        <v>9.3581071808999994</v>
      </c>
      <c r="BG72" s="58">
        <v>11.066092595000001</v>
      </c>
      <c r="BH72" s="58">
        <v>12.635316139</v>
      </c>
      <c r="BI72" s="37">
        <v>11.674306312000001</v>
      </c>
      <c r="BJ72" s="50">
        <v>10</v>
      </c>
      <c r="BK72" s="58">
        <v>11</v>
      </c>
      <c r="BL72" s="58">
        <v>12</v>
      </c>
      <c r="BM72" s="37">
        <v>13</v>
      </c>
      <c r="BN72" s="50">
        <v>18</v>
      </c>
      <c r="BO72" s="58">
        <v>19</v>
      </c>
      <c r="BP72" s="58">
        <v>26</v>
      </c>
      <c r="BQ72" s="37">
        <v>23</v>
      </c>
      <c r="BR72" s="50">
        <v>26</v>
      </c>
      <c r="BS72" s="58">
        <v>35</v>
      </c>
      <c r="BT72" s="58">
        <v>33</v>
      </c>
      <c r="BU72" s="37">
        <v>34.371840833</v>
      </c>
      <c r="BV72" s="50">
        <v>33.378846242999998</v>
      </c>
      <c r="BW72" s="58">
        <v>36.367146374000001</v>
      </c>
      <c r="BX72" s="58">
        <v>41.363121200000002</v>
      </c>
      <c r="BY72" s="37">
        <v>43.369388342000001</v>
      </c>
      <c r="BZ72" s="50">
        <v>46.424522433</v>
      </c>
      <c r="CA72" s="58">
        <v>58.930379699</v>
      </c>
      <c r="CB72" s="58">
        <v>63.928135502000003</v>
      </c>
      <c r="CC72" s="37">
        <v>71.906358984999997</v>
      </c>
      <c r="CD72" s="50">
        <v>74.418498370999998</v>
      </c>
      <c r="CE72" s="58">
        <v>84.900104009000003</v>
      </c>
      <c r="CF72" s="58">
        <v>89.902289076000002</v>
      </c>
      <c r="CG72" s="37">
        <v>100.88571188</v>
      </c>
      <c r="CH72" s="50">
        <v>121.95841123</v>
      </c>
      <c r="CI72" s="58">
        <v>126.95498279</v>
      </c>
      <c r="CJ72" s="58">
        <v>130.40723231999999</v>
      </c>
      <c r="CK72" s="37">
        <v>137.92831989000001</v>
      </c>
      <c r="CL72" s="50">
        <v>122.83735516</v>
      </c>
      <c r="CM72" s="58">
        <v>119.30103817</v>
      </c>
      <c r="CN72" s="58">
        <v>117.81271657000001</v>
      </c>
      <c r="CO72" s="37">
        <v>105.77020776000001</v>
      </c>
      <c r="CP72" s="50">
        <v>105.7977199</v>
      </c>
      <c r="CQ72" s="58">
        <v>113.77532506999999</v>
      </c>
      <c r="CR72" s="58">
        <v>96.762624043000002</v>
      </c>
      <c r="CS72" s="37">
        <v>95.152821474999996</v>
      </c>
      <c r="CT72" s="50">
        <v>88.790345201999997</v>
      </c>
      <c r="CU72" s="58">
        <v>101.46727027</v>
      </c>
      <c r="CV72" s="58">
        <v>102.46684469</v>
      </c>
      <c r="CW72" s="37">
        <v>123.11852322999999</v>
      </c>
      <c r="CX72" s="50">
        <v>121.42167126</v>
      </c>
      <c r="CY72" s="58">
        <v>127.42090216</v>
      </c>
      <c r="CZ72" s="58">
        <v>116.7819255</v>
      </c>
      <c r="DA72" s="37">
        <v>119.16539299999999</v>
      </c>
      <c r="DB72" s="50">
        <v>127.54813234</v>
      </c>
      <c r="DC72" s="58">
        <v>138.95890632999999</v>
      </c>
      <c r="DD72" s="58">
        <v>152.79264031</v>
      </c>
      <c r="DE72" s="37">
        <v>161.31270602999999</v>
      </c>
      <c r="DF72" s="50">
        <v>151.02495981000001</v>
      </c>
      <c r="DG72" s="58">
        <v>149.43588414000001</v>
      </c>
      <c r="DH72" s="58">
        <v>140.64136862000001</v>
      </c>
      <c r="DI72" s="70">
        <v>125.93488748999999</v>
      </c>
      <c r="DJ72" s="50">
        <v>155.44316581999999</v>
      </c>
      <c r="DK72" s="58">
        <v>166.58885574999999</v>
      </c>
      <c r="DL72" s="58">
        <v>170.49123954000001</v>
      </c>
      <c r="DM72" s="37">
        <v>174.51740118999999</v>
      </c>
      <c r="DN72" s="50">
        <v>194.10334327999999</v>
      </c>
      <c r="DO72" s="58">
        <v>188.05460561999999</v>
      </c>
      <c r="DP72" s="58">
        <v>197.44095494000001</v>
      </c>
      <c r="DQ72" s="37">
        <v>204.61132491999999</v>
      </c>
    </row>
    <row r="73" spans="1:121" x14ac:dyDescent="0.2">
      <c r="A73" s="6" t="s">
        <v>58</v>
      </c>
      <c r="B73" s="50">
        <v>0</v>
      </c>
      <c r="C73" s="58">
        <v>0</v>
      </c>
      <c r="D73" s="58">
        <v>0</v>
      </c>
      <c r="E73" s="37">
        <v>0.95267773680000001</v>
      </c>
      <c r="F73" s="50">
        <v>0.95205990039999999</v>
      </c>
      <c r="G73" s="58">
        <v>0.9513114735</v>
      </c>
      <c r="H73" s="58">
        <v>1.8842663341000001</v>
      </c>
      <c r="I73" s="37">
        <v>1.8837743756000001</v>
      </c>
      <c r="J73" s="50">
        <v>1.8832126123999999</v>
      </c>
      <c r="K73" s="58">
        <v>1.8828805398999999</v>
      </c>
      <c r="L73" s="58">
        <v>1.8826289812000001</v>
      </c>
      <c r="M73" s="37">
        <v>2.8241540666999998</v>
      </c>
      <c r="N73" s="50">
        <v>2.8530440588000001</v>
      </c>
      <c r="O73" s="58">
        <v>1.9305668271</v>
      </c>
      <c r="P73" s="58">
        <v>1.9307232780000001</v>
      </c>
      <c r="Q73" s="37">
        <v>1.9319973967999999</v>
      </c>
      <c r="R73" s="50">
        <v>1.9304363036000001</v>
      </c>
      <c r="S73" s="58">
        <v>3.7850835730000001</v>
      </c>
      <c r="T73" s="58">
        <v>2.9059668561000001</v>
      </c>
      <c r="U73" s="37">
        <v>3.8358991233999999</v>
      </c>
      <c r="V73" s="50">
        <v>3.8337396937000001</v>
      </c>
      <c r="W73" s="58">
        <v>4.7717018104999998</v>
      </c>
      <c r="X73" s="58">
        <v>4.7783961204000001</v>
      </c>
      <c r="Y73" s="37">
        <v>8.5628174210000001</v>
      </c>
      <c r="Z73" s="50">
        <v>9.5583039872000004</v>
      </c>
      <c r="AA73" s="58">
        <v>11.424819609</v>
      </c>
      <c r="AB73" s="58">
        <v>13.249489496000001</v>
      </c>
      <c r="AC73" s="37">
        <v>12.300140739</v>
      </c>
      <c r="AD73" s="50">
        <v>13.297302269999999</v>
      </c>
      <c r="AE73" s="58">
        <v>14.245818623</v>
      </c>
      <c r="AF73" s="58">
        <v>16.155049567999999</v>
      </c>
      <c r="AG73" s="37">
        <v>22.836920182</v>
      </c>
      <c r="AH73" s="50">
        <v>18.060376977000001</v>
      </c>
      <c r="AI73" s="58">
        <v>18.244330168000001</v>
      </c>
      <c r="AJ73" s="58">
        <v>17.708175839999999</v>
      </c>
      <c r="AK73" s="37">
        <v>17.373842105000001</v>
      </c>
      <c r="AL73" s="50">
        <v>19.051049694</v>
      </c>
      <c r="AM73" s="58">
        <v>18.688111102000001</v>
      </c>
      <c r="AN73" s="58">
        <v>18.135703019000001</v>
      </c>
      <c r="AO73" s="37">
        <v>16.824426155000001</v>
      </c>
      <c r="AP73" s="50">
        <v>19.834949478999999</v>
      </c>
      <c r="AQ73" s="58">
        <v>25.28116498</v>
      </c>
      <c r="AR73" s="58">
        <v>26.458944487</v>
      </c>
      <c r="AS73" s="37">
        <v>30.673104968000001</v>
      </c>
      <c r="AT73" s="50">
        <v>29.320005551000001</v>
      </c>
      <c r="AU73" s="58">
        <v>29.619216690999998</v>
      </c>
      <c r="AV73" s="58">
        <v>28.860889408999999</v>
      </c>
      <c r="AW73" s="37">
        <v>34.415516883000002</v>
      </c>
      <c r="AX73" s="50">
        <v>35.537655721</v>
      </c>
      <c r="AY73" s="58">
        <v>39.434912826999998</v>
      </c>
      <c r="AZ73" s="58">
        <v>40.877134327</v>
      </c>
      <c r="BA73" s="37">
        <v>43.217931966999998</v>
      </c>
      <c r="BB73" s="50">
        <v>42.713526031000001</v>
      </c>
      <c r="BC73" s="58">
        <v>43.081528730000002</v>
      </c>
      <c r="BD73" s="58">
        <v>43.674772931</v>
      </c>
      <c r="BE73" s="37">
        <v>48.179468567999997</v>
      </c>
      <c r="BF73" s="50">
        <v>58.318003419999997</v>
      </c>
      <c r="BG73" s="58">
        <v>60.361498009000002</v>
      </c>
      <c r="BH73" s="58">
        <v>81.325009254999998</v>
      </c>
      <c r="BI73" s="37">
        <v>78.959590101000003</v>
      </c>
      <c r="BJ73" s="50">
        <v>96</v>
      </c>
      <c r="BK73" s="58">
        <v>105</v>
      </c>
      <c r="BL73" s="58">
        <v>98</v>
      </c>
      <c r="BM73" s="37">
        <v>97</v>
      </c>
      <c r="BN73" s="50">
        <v>106</v>
      </c>
      <c r="BO73" s="58">
        <v>104</v>
      </c>
      <c r="BP73" s="58">
        <v>98</v>
      </c>
      <c r="BQ73" s="37">
        <v>98</v>
      </c>
      <c r="BR73" s="50">
        <v>94</v>
      </c>
      <c r="BS73" s="58">
        <v>98</v>
      </c>
      <c r="BT73" s="58">
        <v>98</v>
      </c>
      <c r="BU73" s="37">
        <v>88</v>
      </c>
      <c r="BV73" s="50">
        <v>100</v>
      </c>
      <c r="BW73" s="58">
        <v>100</v>
      </c>
      <c r="BX73" s="58">
        <v>109</v>
      </c>
      <c r="BY73" s="37">
        <v>111</v>
      </c>
      <c r="BZ73" s="50">
        <v>106</v>
      </c>
      <c r="CA73" s="58">
        <v>108</v>
      </c>
      <c r="CB73" s="58">
        <v>112</v>
      </c>
      <c r="CC73" s="37">
        <v>102</v>
      </c>
      <c r="CD73" s="50">
        <v>105</v>
      </c>
      <c r="CE73" s="58">
        <v>112.41889711</v>
      </c>
      <c r="CF73" s="58">
        <v>122</v>
      </c>
      <c r="CG73" s="37">
        <v>141</v>
      </c>
      <c r="CH73" s="50">
        <v>130</v>
      </c>
      <c r="CI73" s="58">
        <v>133</v>
      </c>
      <c r="CJ73" s="58">
        <v>143</v>
      </c>
      <c r="CK73" s="37">
        <v>139.92831989000001</v>
      </c>
      <c r="CL73" s="50">
        <v>137</v>
      </c>
      <c r="CM73" s="58">
        <v>141.85007023</v>
      </c>
      <c r="CN73" s="58">
        <v>145.85738812</v>
      </c>
      <c r="CO73" s="37">
        <v>142.85177653</v>
      </c>
      <c r="CP73" s="50">
        <v>151</v>
      </c>
      <c r="CQ73" s="58">
        <v>164.38766254000001</v>
      </c>
      <c r="CR73" s="58">
        <v>162.38131202</v>
      </c>
      <c r="CS73" s="37">
        <v>155.76854764999999</v>
      </c>
      <c r="CT73" s="50">
        <v>151.07420712000001</v>
      </c>
      <c r="CU73" s="58">
        <v>165.73363513999999</v>
      </c>
      <c r="CV73" s="58">
        <v>172.73342234</v>
      </c>
      <c r="CW73" s="37">
        <v>167.74568216</v>
      </c>
      <c r="CX73" s="50">
        <v>155.06625344</v>
      </c>
      <c r="CY73" s="58">
        <v>163.06567662</v>
      </c>
      <c r="CZ73" s="58">
        <v>173.06915530000001</v>
      </c>
      <c r="DA73" s="37">
        <v>178.44359532999999</v>
      </c>
      <c r="DB73" s="50">
        <v>183.45607562000001</v>
      </c>
      <c r="DC73" s="58">
        <v>177.71004973999999</v>
      </c>
      <c r="DD73" s="58">
        <v>173.7023916</v>
      </c>
      <c r="DE73" s="37">
        <v>174.34054689999999</v>
      </c>
      <c r="DF73" s="50">
        <v>160.67450092999999</v>
      </c>
      <c r="DG73" s="58">
        <v>159.62186439000001</v>
      </c>
      <c r="DH73" s="58">
        <v>157.59077361000001</v>
      </c>
      <c r="DI73" s="70">
        <v>149.55370721</v>
      </c>
      <c r="DJ73" s="50">
        <v>161.59092261999999</v>
      </c>
      <c r="DK73" s="58">
        <v>153.54173058000001</v>
      </c>
      <c r="DL73" s="58">
        <v>157.57648222</v>
      </c>
      <c r="DM73" s="37">
        <v>154.86875430000001</v>
      </c>
      <c r="DN73" s="50">
        <v>157.69815767</v>
      </c>
      <c r="DO73" s="58">
        <v>151.13869754999999</v>
      </c>
      <c r="DP73" s="58">
        <v>156.28876879000001</v>
      </c>
      <c r="DQ73" s="37">
        <v>155.10326573</v>
      </c>
    </row>
    <row r="74" spans="1:121" x14ac:dyDescent="0.2">
      <c r="A74" s="6" t="s">
        <v>98</v>
      </c>
      <c r="B74" s="50">
        <v>0</v>
      </c>
      <c r="C74" s="58">
        <v>0</v>
      </c>
      <c r="D74" s="58">
        <v>0</v>
      </c>
      <c r="E74" s="37">
        <v>0</v>
      </c>
      <c r="F74" s="50">
        <v>0</v>
      </c>
      <c r="G74" s="58">
        <v>0</v>
      </c>
      <c r="H74" s="58">
        <v>0</v>
      </c>
      <c r="I74" s="37">
        <v>0</v>
      </c>
      <c r="J74" s="50">
        <v>0</v>
      </c>
      <c r="K74" s="58">
        <v>0</v>
      </c>
      <c r="L74" s="58">
        <v>0</v>
      </c>
      <c r="M74" s="37">
        <v>0</v>
      </c>
      <c r="N74" s="50">
        <v>0</v>
      </c>
      <c r="O74" s="58">
        <v>0</v>
      </c>
      <c r="P74" s="58">
        <v>0</v>
      </c>
      <c r="Q74" s="37">
        <v>0</v>
      </c>
      <c r="R74" s="50">
        <v>0</v>
      </c>
      <c r="S74" s="58">
        <v>0</v>
      </c>
      <c r="T74" s="58">
        <v>0</v>
      </c>
      <c r="U74" s="37">
        <v>0</v>
      </c>
      <c r="V74" s="50">
        <v>0</v>
      </c>
      <c r="W74" s="58">
        <v>0</v>
      </c>
      <c r="X74" s="58">
        <v>0</v>
      </c>
      <c r="Y74" s="37">
        <v>0</v>
      </c>
      <c r="Z74" s="50">
        <v>0</v>
      </c>
      <c r="AA74" s="58">
        <v>0</v>
      </c>
      <c r="AB74" s="58">
        <v>0</v>
      </c>
      <c r="AC74" s="37">
        <v>0</v>
      </c>
      <c r="AD74" s="50">
        <v>0</v>
      </c>
      <c r="AE74" s="58">
        <v>0.88488026109999995</v>
      </c>
      <c r="AF74" s="58">
        <v>0.88924895169999996</v>
      </c>
      <c r="AG74" s="37">
        <v>0</v>
      </c>
      <c r="AH74" s="50">
        <v>0.87898871519999999</v>
      </c>
      <c r="AI74" s="58">
        <v>3.7475872087000002</v>
      </c>
      <c r="AJ74" s="58">
        <v>4.4738944430999998</v>
      </c>
      <c r="AK74" s="37">
        <v>2.6737382269999999</v>
      </c>
      <c r="AL74" s="50">
        <v>5.9894479106</v>
      </c>
      <c r="AM74" s="58">
        <v>6.6993691774000004</v>
      </c>
      <c r="AN74" s="58">
        <v>7.2052845268999999</v>
      </c>
      <c r="AO74" s="37">
        <v>3.7612451119000001</v>
      </c>
      <c r="AP74" s="50">
        <v>5.8015938504999998</v>
      </c>
      <c r="AQ74" s="58">
        <v>7.2507742699</v>
      </c>
      <c r="AR74" s="58">
        <v>5.8634771403999997</v>
      </c>
      <c r="AS74" s="37">
        <v>3.3566321153000001</v>
      </c>
      <c r="AT74" s="50">
        <v>1.7371044690999999</v>
      </c>
      <c r="AU74" s="58">
        <v>3.4551652086</v>
      </c>
      <c r="AV74" s="58">
        <v>3.4662427823000002</v>
      </c>
      <c r="AW74" s="37">
        <v>2.6003417117000001</v>
      </c>
      <c r="AX74" s="50">
        <v>2.6445901588999998</v>
      </c>
      <c r="AY74" s="58">
        <v>3.5440063389000001</v>
      </c>
      <c r="AZ74" s="58">
        <v>6.0305583181999998</v>
      </c>
      <c r="BA74" s="37">
        <v>6.8250214609000004</v>
      </c>
      <c r="BB74" s="50">
        <v>6.8506698546999996</v>
      </c>
      <c r="BC74" s="58">
        <v>7.6834382836000001</v>
      </c>
      <c r="BD74" s="58">
        <v>6.6814218460000001</v>
      </c>
      <c r="BE74" s="37">
        <v>5.1762719282000003</v>
      </c>
      <c r="BF74" s="50">
        <v>6.0162687728000002</v>
      </c>
      <c r="BG74" s="58">
        <v>6.9595219486</v>
      </c>
      <c r="BH74" s="58">
        <v>5.1444004613000001</v>
      </c>
      <c r="BI74" s="37">
        <v>4.2564807514999998</v>
      </c>
      <c r="BJ74" s="50">
        <v>3</v>
      </c>
      <c r="BK74" s="58">
        <v>4</v>
      </c>
      <c r="BL74" s="58">
        <v>5</v>
      </c>
      <c r="BM74" s="37">
        <v>4</v>
      </c>
      <c r="BN74" s="50">
        <v>4</v>
      </c>
      <c r="BO74" s="58">
        <v>4</v>
      </c>
      <c r="BP74" s="58">
        <v>3</v>
      </c>
      <c r="BQ74" s="37">
        <v>3</v>
      </c>
      <c r="BR74" s="50">
        <v>4</v>
      </c>
      <c r="BS74" s="58">
        <v>6</v>
      </c>
      <c r="BT74" s="58">
        <v>6</v>
      </c>
      <c r="BU74" s="37">
        <v>5</v>
      </c>
      <c r="BV74" s="50">
        <v>5</v>
      </c>
      <c r="BW74" s="58">
        <v>7</v>
      </c>
      <c r="BX74" s="58">
        <v>8</v>
      </c>
      <c r="BY74" s="37">
        <v>6</v>
      </c>
      <c r="BZ74" s="50">
        <v>7</v>
      </c>
      <c r="CA74" s="58">
        <v>7</v>
      </c>
      <c r="CB74" s="58">
        <v>7</v>
      </c>
      <c r="CC74" s="37">
        <v>6</v>
      </c>
      <c r="CD74" s="50">
        <v>7</v>
      </c>
      <c r="CE74" s="58">
        <v>9</v>
      </c>
      <c r="CF74" s="58">
        <v>8</v>
      </c>
      <c r="CG74" s="37">
        <v>8</v>
      </c>
      <c r="CH74" s="50">
        <v>8</v>
      </c>
      <c r="CI74" s="58">
        <v>8</v>
      </c>
      <c r="CJ74" s="58">
        <v>8</v>
      </c>
      <c r="CK74" s="37">
        <v>5</v>
      </c>
      <c r="CL74" s="50">
        <v>6</v>
      </c>
      <c r="CM74" s="58">
        <v>8</v>
      </c>
      <c r="CN74" s="58">
        <v>6</v>
      </c>
      <c r="CO74" s="37">
        <v>4</v>
      </c>
      <c r="CP74" s="50">
        <v>3</v>
      </c>
      <c r="CQ74" s="58">
        <v>4</v>
      </c>
      <c r="CR74" s="58">
        <v>4</v>
      </c>
      <c r="CS74" s="37">
        <v>4</v>
      </c>
      <c r="CT74" s="50">
        <v>5</v>
      </c>
      <c r="CU74" s="58">
        <v>7</v>
      </c>
      <c r="CV74" s="58">
        <v>7</v>
      </c>
      <c r="CW74" s="37">
        <v>7</v>
      </c>
      <c r="CX74" s="50">
        <v>8</v>
      </c>
      <c r="CY74" s="58">
        <v>8</v>
      </c>
      <c r="CZ74" s="58">
        <v>12</v>
      </c>
      <c r="DA74" s="37">
        <v>12</v>
      </c>
      <c r="DB74" s="50">
        <v>12</v>
      </c>
      <c r="DC74" s="58">
        <v>13</v>
      </c>
      <c r="DD74" s="58">
        <v>13</v>
      </c>
      <c r="DE74" s="37">
        <v>13</v>
      </c>
      <c r="DF74" s="50">
        <v>14</v>
      </c>
      <c r="DG74" s="58">
        <v>14</v>
      </c>
      <c r="DH74" s="58">
        <v>14.295386803</v>
      </c>
      <c r="DI74" s="70">
        <v>14.276853607</v>
      </c>
      <c r="DJ74" s="50">
        <v>17.23810237</v>
      </c>
      <c r="DK74" s="58">
        <v>13.345332371</v>
      </c>
      <c r="DL74" s="58">
        <v>13.685345917999999</v>
      </c>
      <c r="DM74" s="37">
        <v>14.545764004</v>
      </c>
      <c r="DN74" s="50">
        <v>13.071053203</v>
      </c>
      <c r="DO74" s="58">
        <v>13.350629849000001</v>
      </c>
      <c r="DP74" s="58">
        <v>13.377914511</v>
      </c>
      <c r="DQ74" s="37">
        <v>12.640502866</v>
      </c>
    </row>
    <row r="75" spans="1:121" x14ac:dyDescent="0.2">
      <c r="A75" s="5" t="str">
        <f>VLOOKUP("&lt;Zeilentitel_9&gt;",Uebersetzungen!$B$3:$E$98,Uebersetzungen!$B$2+1,FALSE)</f>
        <v>Region Plessur</v>
      </c>
      <c r="B75" s="49">
        <v>29.464829148</v>
      </c>
      <c r="C75" s="57">
        <v>20.926880093000001</v>
      </c>
      <c r="D75" s="57">
        <v>25.697294362000001</v>
      </c>
      <c r="E75" s="39">
        <v>24.806367889000001</v>
      </c>
      <c r="F75" s="49">
        <v>27.693453387000002</v>
      </c>
      <c r="G75" s="57">
        <v>24.839207489</v>
      </c>
      <c r="H75" s="57">
        <v>26.750204733</v>
      </c>
      <c r="I75" s="39">
        <v>29.599183749000002</v>
      </c>
      <c r="J75" s="49">
        <v>33.414732180000001</v>
      </c>
      <c r="K75" s="57">
        <v>32.425891446000001</v>
      </c>
      <c r="L75" s="57">
        <v>27.616948909000001</v>
      </c>
      <c r="M75" s="39">
        <v>28.554396444000002</v>
      </c>
      <c r="N75" s="49">
        <v>29.365777462</v>
      </c>
      <c r="O75" s="57">
        <v>26.640251742</v>
      </c>
      <c r="P75" s="57">
        <v>28.425720199000001</v>
      </c>
      <c r="Q75" s="39">
        <v>29.476269420000001</v>
      </c>
      <c r="R75" s="49">
        <v>27.602811865</v>
      </c>
      <c r="S75" s="57">
        <v>25.591863431</v>
      </c>
      <c r="T75" s="57">
        <v>22.737153029000002</v>
      </c>
      <c r="U75" s="39">
        <v>23.691326988</v>
      </c>
      <c r="V75" s="49">
        <v>24.614961525999998</v>
      </c>
      <c r="W75" s="57">
        <v>27.510034422</v>
      </c>
      <c r="X75" s="57">
        <v>32.070638147300002</v>
      </c>
      <c r="Y75" s="39">
        <v>28.3952132139</v>
      </c>
      <c r="Z75" s="49">
        <v>33.058983865800002</v>
      </c>
      <c r="AA75" s="57">
        <v>26.556362626200002</v>
      </c>
      <c r="AB75" s="57">
        <v>30.142462802900003</v>
      </c>
      <c r="AC75" s="39">
        <v>28.407169477</v>
      </c>
      <c r="AD75" s="49">
        <v>29.462642808399998</v>
      </c>
      <c r="AE75" s="57">
        <v>33.158299423000003</v>
      </c>
      <c r="AF75" s="57">
        <v>32.133864504000002</v>
      </c>
      <c r="AG75" s="39">
        <v>33.045179625999999</v>
      </c>
      <c r="AH75" s="49">
        <v>32.217434851999997</v>
      </c>
      <c r="AI75" s="57">
        <v>32.467400227799999</v>
      </c>
      <c r="AJ75" s="57">
        <v>35.151921899000001</v>
      </c>
      <c r="AK75" s="39">
        <v>38.016449364000003</v>
      </c>
      <c r="AL75" s="49">
        <v>37.637281031999997</v>
      </c>
      <c r="AM75" s="57">
        <v>44.198433739999999</v>
      </c>
      <c r="AN75" s="57">
        <v>43.901921547000001</v>
      </c>
      <c r="AO75" s="39">
        <v>40.732515778</v>
      </c>
      <c r="AP75" s="49">
        <v>41.270835667999997</v>
      </c>
      <c r="AQ75" s="57">
        <v>44.366621686999999</v>
      </c>
      <c r="AR75" s="57">
        <v>49.406732140000003</v>
      </c>
      <c r="AS75" s="39">
        <v>51.029136014000002</v>
      </c>
      <c r="AT75" s="49">
        <v>58.468688204000003</v>
      </c>
      <c r="AU75" s="57">
        <v>60.875844596999997</v>
      </c>
      <c r="AV75" s="57">
        <v>64.339984959000006</v>
      </c>
      <c r="AW75" s="39">
        <v>67.140259943000004</v>
      </c>
      <c r="AX75" s="49">
        <v>62.742282537999998</v>
      </c>
      <c r="AY75" s="57">
        <v>68.276099047000002</v>
      </c>
      <c r="AZ75" s="57">
        <v>73.597465923000001</v>
      </c>
      <c r="BA75" s="39">
        <v>77.137072093799986</v>
      </c>
      <c r="BB75" s="49">
        <v>84.201472601499987</v>
      </c>
      <c r="BC75" s="57">
        <v>79.784628439900004</v>
      </c>
      <c r="BD75" s="57">
        <v>83.535854692300006</v>
      </c>
      <c r="BE75" s="39">
        <v>79.084160591100002</v>
      </c>
      <c r="BF75" s="49">
        <v>74.836679248999999</v>
      </c>
      <c r="BG75" s="57">
        <v>76.130941572599994</v>
      </c>
      <c r="BH75" s="57">
        <v>88.828063491400002</v>
      </c>
      <c r="BI75" s="39">
        <v>88.76997103139999</v>
      </c>
      <c r="BJ75" s="49">
        <v>95.699166751999996</v>
      </c>
      <c r="BK75" s="57">
        <v>113.64813284</v>
      </c>
      <c r="BL75" s="57">
        <v>123.74988936</v>
      </c>
      <c r="BM75" s="39">
        <v>114.48302866</v>
      </c>
      <c r="BN75" s="49">
        <v>126.89720814</v>
      </c>
      <c r="BO75" s="57">
        <v>134.08626344999999</v>
      </c>
      <c r="BP75" s="57">
        <v>132.07634949000001</v>
      </c>
      <c r="BQ75" s="39">
        <v>129.03070592</v>
      </c>
      <c r="BR75" s="49">
        <v>137.85432545</v>
      </c>
      <c r="BS75" s="57">
        <v>156.98867636</v>
      </c>
      <c r="BT75" s="57">
        <v>165.38327314</v>
      </c>
      <c r="BU75" s="39">
        <v>156.66849941999999</v>
      </c>
      <c r="BV75" s="49">
        <v>157.06195966999999</v>
      </c>
      <c r="BW75" s="57">
        <v>173.09902740000001</v>
      </c>
      <c r="BX75" s="57">
        <v>179.89339792000001</v>
      </c>
      <c r="BY75" s="39">
        <v>166.26995332000001</v>
      </c>
      <c r="BZ75" s="49">
        <v>163.64469958999999</v>
      </c>
      <c r="CA75" s="57">
        <v>169.73768955</v>
      </c>
      <c r="CB75" s="57">
        <v>162.28243151000001</v>
      </c>
      <c r="CC75" s="39">
        <v>153.13095480999999</v>
      </c>
      <c r="CD75" s="49">
        <v>161.05435718000001</v>
      </c>
      <c r="CE75" s="57">
        <v>187.62513963999999</v>
      </c>
      <c r="CF75" s="57">
        <v>192.59881381</v>
      </c>
      <c r="CG75" s="39">
        <v>185.05703169</v>
      </c>
      <c r="CH75" s="49">
        <v>183.53378556999999</v>
      </c>
      <c r="CI75" s="57">
        <v>185.57043019</v>
      </c>
      <c r="CJ75" s="57">
        <v>191.59115632000001</v>
      </c>
      <c r="CK75" s="39">
        <v>180.58094012999999</v>
      </c>
      <c r="CL75" s="49">
        <v>177.51870122</v>
      </c>
      <c r="CM75" s="57">
        <v>198.58396016</v>
      </c>
      <c r="CN75" s="57">
        <v>213.47557737</v>
      </c>
      <c r="CO75" s="39">
        <v>206.35925194000001</v>
      </c>
      <c r="CP75" s="49">
        <v>193.32402956999999</v>
      </c>
      <c r="CQ75" s="57">
        <v>217.32047251</v>
      </c>
      <c r="CR75" s="57">
        <v>218.175521632</v>
      </c>
      <c r="CS75" s="39">
        <v>213.73960062</v>
      </c>
      <c r="CT75" s="49">
        <v>206.61441744999999</v>
      </c>
      <c r="CU75" s="57">
        <v>235.56970301999999</v>
      </c>
      <c r="CV75" s="57">
        <v>245.40668991000001</v>
      </c>
      <c r="CW75" s="39">
        <v>240.80158652</v>
      </c>
      <c r="CX75" s="49">
        <v>236.42512701999999</v>
      </c>
      <c r="CY75" s="57">
        <v>269.049552979</v>
      </c>
      <c r="CZ75" s="57">
        <v>348.92023610000001</v>
      </c>
      <c r="DA75" s="39">
        <v>338.60898832999999</v>
      </c>
      <c r="DB75" s="49">
        <v>335.64018905</v>
      </c>
      <c r="DC75" s="57">
        <v>360.55024868999999</v>
      </c>
      <c r="DD75" s="57">
        <v>356.51195798999998</v>
      </c>
      <c r="DE75" s="39">
        <v>358.74601588000002</v>
      </c>
      <c r="DF75" s="49">
        <v>384.7097551</v>
      </c>
      <c r="DG75" s="57">
        <v>409.42025414</v>
      </c>
      <c r="DH75" s="57">
        <v>436.36309442999999</v>
      </c>
      <c r="DI75" s="69">
        <v>462.93797525000002</v>
      </c>
      <c r="DJ75" s="49">
        <v>400.58725737570001</v>
      </c>
      <c r="DK75" s="57">
        <v>434.35197230019998</v>
      </c>
      <c r="DL75" s="57">
        <v>453.24012784749999</v>
      </c>
      <c r="DM75" s="39">
        <v>449.00753217800002</v>
      </c>
      <c r="DN75" s="49">
        <v>424.383500266</v>
      </c>
      <c r="DO75" s="57">
        <v>422.64748094169994</v>
      </c>
      <c r="DP75" s="57">
        <v>402.76553710850004</v>
      </c>
      <c r="DQ75" s="39">
        <v>382.18325159109997</v>
      </c>
    </row>
    <row r="76" spans="1:121" x14ac:dyDescent="0.2">
      <c r="A76" s="6" t="s">
        <v>66</v>
      </c>
      <c r="B76" s="50">
        <v>29.464829148</v>
      </c>
      <c r="C76" s="58">
        <v>20.926880093000001</v>
      </c>
      <c r="D76" s="58">
        <v>25.697294362000001</v>
      </c>
      <c r="E76" s="37">
        <v>24.806367889000001</v>
      </c>
      <c r="F76" s="50">
        <v>27.693453387000002</v>
      </c>
      <c r="G76" s="58">
        <v>24.839207489</v>
      </c>
      <c r="H76" s="58">
        <v>26.750204733</v>
      </c>
      <c r="I76" s="37">
        <v>29.599183749000002</v>
      </c>
      <c r="J76" s="50">
        <v>33.414732180000001</v>
      </c>
      <c r="K76" s="58">
        <v>32.425891446000001</v>
      </c>
      <c r="L76" s="58">
        <v>27.616948909000001</v>
      </c>
      <c r="M76" s="37">
        <v>28.554396444000002</v>
      </c>
      <c r="N76" s="50">
        <v>29.365777462</v>
      </c>
      <c r="O76" s="58">
        <v>26.640251742</v>
      </c>
      <c r="P76" s="58">
        <v>28.425720199000001</v>
      </c>
      <c r="Q76" s="37">
        <v>29.476269420000001</v>
      </c>
      <c r="R76" s="50">
        <v>27.602811865</v>
      </c>
      <c r="S76" s="58">
        <v>25.591863431</v>
      </c>
      <c r="T76" s="58">
        <v>22.737153029000002</v>
      </c>
      <c r="U76" s="37">
        <v>23.691326988</v>
      </c>
      <c r="V76" s="50">
        <v>24.614961525999998</v>
      </c>
      <c r="W76" s="58">
        <v>27.510034422</v>
      </c>
      <c r="X76" s="58">
        <v>31.104104064000001</v>
      </c>
      <c r="Y76" s="37">
        <v>27.428232770000001</v>
      </c>
      <c r="Z76" s="50">
        <v>32.092877321000003</v>
      </c>
      <c r="AA76" s="58">
        <v>25.592548095000001</v>
      </c>
      <c r="AB76" s="58">
        <v>29.145769261000002</v>
      </c>
      <c r="AC76" s="37">
        <v>26.424574086</v>
      </c>
      <c r="AD76" s="50">
        <v>28.473552775999998</v>
      </c>
      <c r="AE76" s="58">
        <v>33.158299423000003</v>
      </c>
      <c r="AF76" s="58">
        <v>32.133864504000002</v>
      </c>
      <c r="AG76" s="37">
        <v>33.045179625999999</v>
      </c>
      <c r="AH76" s="50">
        <v>32.217434851999997</v>
      </c>
      <c r="AI76" s="58">
        <v>31.480741708</v>
      </c>
      <c r="AJ76" s="58">
        <v>35.151921899000001</v>
      </c>
      <c r="AK76" s="37">
        <v>38.016449364000003</v>
      </c>
      <c r="AL76" s="50">
        <v>37.637281031999997</v>
      </c>
      <c r="AM76" s="58">
        <v>44.198433739999999</v>
      </c>
      <c r="AN76" s="58">
        <v>43.901921547000001</v>
      </c>
      <c r="AO76" s="37">
        <v>40.732515778</v>
      </c>
      <c r="AP76" s="50">
        <v>41.270835667999997</v>
      </c>
      <c r="AQ76" s="58">
        <v>44.366621686999999</v>
      </c>
      <c r="AR76" s="58">
        <v>49.406732140000003</v>
      </c>
      <c r="AS76" s="37">
        <v>51.029136014000002</v>
      </c>
      <c r="AT76" s="50">
        <v>58.468688204000003</v>
      </c>
      <c r="AU76" s="58">
        <v>60.875844596999997</v>
      </c>
      <c r="AV76" s="58">
        <v>64.339984959000006</v>
      </c>
      <c r="AW76" s="37">
        <v>67.140259943000004</v>
      </c>
      <c r="AX76" s="50">
        <v>62.742282537999998</v>
      </c>
      <c r="AY76" s="58">
        <v>68.276099047000002</v>
      </c>
      <c r="AZ76" s="58">
        <v>73.597465923000001</v>
      </c>
      <c r="BA76" s="37">
        <v>74.571467924999993</v>
      </c>
      <c r="BB76" s="50">
        <v>79.144424357999995</v>
      </c>
      <c r="BC76" s="58">
        <v>78.137847917000002</v>
      </c>
      <c r="BD76" s="58">
        <v>80.304521938999997</v>
      </c>
      <c r="BE76" s="37">
        <v>74.363513943000001</v>
      </c>
      <c r="BF76" s="50">
        <v>71.668069423000006</v>
      </c>
      <c r="BG76" s="58">
        <v>75.280002216</v>
      </c>
      <c r="BH76" s="58">
        <v>86.562082669000006</v>
      </c>
      <c r="BI76" s="37">
        <v>85.729920071999999</v>
      </c>
      <c r="BJ76" s="50">
        <v>93.699166751999996</v>
      </c>
      <c r="BK76" s="58">
        <v>111.64813284</v>
      </c>
      <c r="BL76" s="58">
        <v>121.74988936</v>
      </c>
      <c r="BM76" s="37">
        <v>112.48302866</v>
      </c>
      <c r="BN76" s="50">
        <v>124.89720814</v>
      </c>
      <c r="BO76" s="58">
        <v>130.08626344999999</v>
      </c>
      <c r="BP76" s="58">
        <v>128.07634949000001</v>
      </c>
      <c r="BQ76" s="37">
        <v>125.03070592</v>
      </c>
      <c r="BR76" s="50">
        <v>134.85432545</v>
      </c>
      <c r="BS76" s="58">
        <v>153.98867636</v>
      </c>
      <c r="BT76" s="58">
        <v>162.38327314</v>
      </c>
      <c r="BU76" s="37">
        <v>152.66849941999999</v>
      </c>
      <c r="BV76" s="50">
        <v>150.06195966999999</v>
      </c>
      <c r="BW76" s="58">
        <v>170.09902740000001</v>
      </c>
      <c r="BX76" s="58">
        <v>176.89339792000001</v>
      </c>
      <c r="BY76" s="37">
        <v>156.26995332000001</v>
      </c>
      <c r="BZ76" s="50">
        <v>154.64469958999999</v>
      </c>
      <c r="CA76" s="58">
        <v>163.73768955</v>
      </c>
      <c r="CB76" s="58">
        <v>157.28243151000001</v>
      </c>
      <c r="CC76" s="37">
        <v>145.13095480999999</v>
      </c>
      <c r="CD76" s="50">
        <v>150.05435718000001</v>
      </c>
      <c r="CE76" s="58">
        <v>177.62513963999999</v>
      </c>
      <c r="CF76" s="58">
        <v>180.59881381</v>
      </c>
      <c r="CG76" s="37">
        <v>174.05703169</v>
      </c>
      <c r="CH76" s="50">
        <v>170.53378556999999</v>
      </c>
      <c r="CI76" s="58">
        <v>176.57043019</v>
      </c>
      <c r="CJ76" s="58">
        <v>179.59115632000001</v>
      </c>
      <c r="CK76" s="37">
        <v>165.58094012999999</v>
      </c>
      <c r="CL76" s="50">
        <v>165.51870122</v>
      </c>
      <c r="CM76" s="58">
        <v>180.58396016</v>
      </c>
      <c r="CN76" s="58">
        <v>195.47557737</v>
      </c>
      <c r="CO76" s="37">
        <v>181.35925194000001</v>
      </c>
      <c r="CP76" s="50">
        <v>172.32402956999999</v>
      </c>
      <c r="CQ76" s="58">
        <v>195.32047251</v>
      </c>
      <c r="CR76" s="58">
        <v>195.79420961</v>
      </c>
      <c r="CS76" s="37">
        <v>187.73960062</v>
      </c>
      <c r="CT76" s="50">
        <v>189.61441744999999</v>
      </c>
      <c r="CU76" s="58">
        <v>216.56970301999999</v>
      </c>
      <c r="CV76" s="58">
        <v>223.40668991000001</v>
      </c>
      <c r="CW76" s="37">
        <v>206.80158652</v>
      </c>
      <c r="CX76" s="50">
        <v>206.42512701999999</v>
      </c>
      <c r="CY76" s="58">
        <v>246.69432744</v>
      </c>
      <c r="CZ76" s="58">
        <v>326.563851</v>
      </c>
      <c r="DA76" s="37">
        <v>307.60898832999999</v>
      </c>
      <c r="DB76" s="50">
        <v>311.64018905</v>
      </c>
      <c r="DC76" s="58">
        <v>334.55024868999999</v>
      </c>
      <c r="DD76" s="58">
        <v>326.51195798999998</v>
      </c>
      <c r="DE76" s="37">
        <v>310.74601588000002</v>
      </c>
      <c r="DF76" s="50">
        <v>344.7097551</v>
      </c>
      <c r="DG76" s="58">
        <v>381.42025414</v>
      </c>
      <c r="DH76" s="58">
        <v>405.36309442999999</v>
      </c>
      <c r="DI76" s="70">
        <v>423.93797525000002</v>
      </c>
      <c r="DJ76" s="50">
        <v>363.30594163000001</v>
      </c>
      <c r="DK76" s="58">
        <v>400.78451338000002</v>
      </c>
      <c r="DL76" s="58">
        <v>418.34333504</v>
      </c>
      <c r="DM76" s="37">
        <v>408.07005354</v>
      </c>
      <c r="DN76" s="50">
        <v>382.08873781</v>
      </c>
      <c r="DO76" s="58">
        <v>387.00464197999997</v>
      </c>
      <c r="DP76" s="58">
        <v>368.19945355999999</v>
      </c>
      <c r="DQ76" s="37">
        <v>348.24028881999999</v>
      </c>
    </row>
    <row r="77" spans="1:121" x14ac:dyDescent="0.2">
      <c r="A77" s="6" t="s">
        <v>67</v>
      </c>
      <c r="B77" s="50">
        <v>0</v>
      </c>
      <c r="C77" s="58">
        <v>0</v>
      </c>
      <c r="D77" s="58">
        <v>0</v>
      </c>
      <c r="E77" s="37">
        <v>0</v>
      </c>
      <c r="F77" s="50">
        <v>0</v>
      </c>
      <c r="G77" s="58">
        <v>0</v>
      </c>
      <c r="H77" s="58">
        <v>0</v>
      </c>
      <c r="I77" s="37">
        <v>0</v>
      </c>
      <c r="J77" s="50">
        <v>0</v>
      </c>
      <c r="K77" s="58">
        <v>0</v>
      </c>
      <c r="L77" s="58">
        <v>0</v>
      </c>
      <c r="M77" s="37">
        <v>0</v>
      </c>
      <c r="N77" s="50">
        <v>0</v>
      </c>
      <c r="O77" s="58">
        <v>0</v>
      </c>
      <c r="P77" s="58">
        <v>0</v>
      </c>
      <c r="Q77" s="37">
        <v>0</v>
      </c>
      <c r="R77" s="50">
        <v>0</v>
      </c>
      <c r="S77" s="58">
        <v>0</v>
      </c>
      <c r="T77" s="58">
        <v>0</v>
      </c>
      <c r="U77" s="37">
        <v>0</v>
      </c>
      <c r="V77" s="50">
        <v>0</v>
      </c>
      <c r="W77" s="58">
        <v>0</v>
      </c>
      <c r="X77" s="58">
        <v>0.96653408330000001</v>
      </c>
      <c r="Y77" s="37">
        <v>0.96698044390000004</v>
      </c>
      <c r="Z77" s="50">
        <v>0.96610654480000002</v>
      </c>
      <c r="AA77" s="58">
        <v>0.96381453120000005</v>
      </c>
      <c r="AB77" s="58">
        <v>0.99669354190000004</v>
      </c>
      <c r="AC77" s="37">
        <v>0.99649611680000005</v>
      </c>
      <c r="AD77" s="50">
        <v>0</v>
      </c>
      <c r="AE77" s="58">
        <v>0</v>
      </c>
      <c r="AF77" s="58">
        <v>0</v>
      </c>
      <c r="AG77" s="37">
        <v>0</v>
      </c>
      <c r="AH77" s="50">
        <v>0</v>
      </c>
      <c r="AI77" s="58">
        <v>0</v>
      </c>
      <c r="AJ77" s="58">
        <v>0</v>
      </c>
      <c r="AK77" s="37">
        <v>0</v>
      </c>
      <c r="AL77" s="50">
        <v>0</v>
      </c>
      <c r="AM77" s="58">
        <v>0</v>
      </c>
      <c r="AN77" s="58">
        <v>0</v>
      </c>
      <c r="AO77" s="37">
        <v>0</v>
      </c>
      <c r="AP77" s="50">
        <v>0</v>
      </c>
      <c r="AQ77" s="58">
        <v>0</v>
      </c>
      <c r="AR77" s="58">
        <v>0</v>
      </c>
      <c r="AS77" s="37">
        <v>0</v>
      </c>
      <c r="AT77" s="50">
        <v>0</v>
      </c>
      <c r="AU77" s="58">
        <v>0</v>
      </c>
      <c r="AV77" s="58">
        <v>0</v>
      </c>
      <c r="AW77" s="37">
        <v>0</v>
      </c>
      <c r="AX77" s="50">
        <v>0</v>
      </c>
      <c r="AY77" s="58">
        <v>0</v>
      </c>
      <c r="AZ77" s="58">
        <v>0</v>
      </c>
      <c r="BA77" s="37">
        <v>0</v>
      </c>
      <c r="BB77" s="50">
        <v>1.6686365965000001</v>
      </c>
      <c r="BC77" s="58">
        <v>1.6467805229000001</v>
      </c>
      <c r="BD77" s="58">
        <v>2.4332881099999999</v>
      </c>
      <c r="BE77" s="37">
        <v>2.4214596943000002</v>
      </c>
      <c r="BF77" s="50">
        <v>1.6485979612999999</v>
      </c>
      <c r="BG77" s="58">
        <v>0.85093935659999997</v>
      </c>
      <c r="BH77" s="58">
        <v>1.5851032211</v>
      </c>
      <c r="BI77" s="37">
        <v>1.5975742771999999</v>
      </c>
      <c r="BJ77" s="50">
        <v>1</v>
      </c>
      <c r="BK77" s="58">
        <v>1</v>
      </c>
      <c r="BL77" s="58">
        <v>1</v>
      </c>
      <c r="BM77" s="37">
        <v>1</v>
      </c>
      <c r="BN77" s="50">
        <v>2</v>
      </c>
      <c r="BO77" s="58">
        <v>4</v>
      </c>
      <c r="BP77" s="58">
        <v>4</v>
      </c>
      <c r="BQ77" s="37">
        <v>3</v>
      </c>
      <c r="BR77" s="50">
        <v>3</v>
      </c>
      <c r="BS77" s="58">
        <v>2</v>
      </c>
      <c r="BT77" s="58">
        <v>2</v>
      </c>
      <c r="BU77" s="37">
        <v>2</v>
      </c>
      <c r="BV77" s="50">
        <v>3</v>
      </c>
      <c r="BW77" s="58">
        <v>2</v>
      </c>
      <c r="BX77" s="58">
        <v>2</v>
      </c>
      <c r="BY77" s="37">
        <v>3</v>
      </c>
      <c r="BZ77" s="50">
        <v>3</v>
      </c>
      <c r="CA77" s="58">
        <v>3</v>
      </c>
      <c r="CB77" s="58">
        <v>3</v>
      </c>
      <c r="CC77" s="37">
        <v>3</v>
      </c>
      <c r="CD77" s="50">
        <v>3</v>
      </c>
      <c r="CE77" s="58">
        <v>3</v>
      </c>
      <c r="CF77" s="58">
        <v>5</v>
      </c>
      <c r="CG77" s="37">
        <v>3</v>
      </c>
      <c r="CH77" s="50">
        <v>5</v>
      </c>
      <c r="CI77" s="58">
        <v>3</v>
      </c>
      <c r="CJ77" s="58">
        <v>4</v>
      </c>
      <c r="CK77" s="37">
        <v>5</v>
      </c>
      <c r="CL77" s="50">
        <v>4</v>
      </c>
      <c r="CM77" s="58">
        <v>7</v>
      </c>
      <c r="CN77" s="58">
        <v>8</v>
      </c>
      <c r="CO77" s="37">
        <v>5</v>
      </c>
      <c r="CP77" s="50">
        <v>3</v>
      </c>
      <c r="CQ77" s="58">
        <v>6</v>
      </c>
      <c r="CR77" s="58">
        <v>6</v>
      </c>
      <c r="CS77" s="37">
        <v>3</v>
      </c>
      <c r="CT77" s="50">
        <v>4</v>
      </c>
      <c r="CU77" s="58">
        <v>5</v>
      </c>
      <c r="CV77" s="58">
        <v>4</v>
      </c>
      <c r="CW77" s="37">
        <v>5</v>
      </c>
      <c r="CX77" s="50">
        <v>3</v>
      </c>
      <c r="CY77" s="58">
        <v>4</v>
      </c>
      <c r="CZ77" s="58">
        <v>3</v>
      </c>
      <c r="DA77" s="37">
        <v>2</v>
      </c>
      <c r="DB77" s="50">
        <v>3</v>
      </c>
      <c r="DC77" s="58">
        <v>4</v>
      </c>
      <c r="DD77" s="58">
        <v>5</v>
      </c>
      <c r="DE77" s="37">
        <v>5</v>
      </c>
      <c r="DF77" s="50">
        <v>8</v>
      </c>
      <c r="DG77" s="58">
        <v>6</v>
      </c>
      <c r="DH77" s="58">
        <v>7</v>
      </c>
      <c r="DI77" s="70">
        <v>9</v>
      </c>
      <c r="DJ77" s="50">
        <v>8.5890268946999999</v>
      </c>
      <c r="DK77" s="58">
        <v>7.6733096141999999</v>
      </c>
      <c r="DL77" s="58">
        <v>7.4721796705000001</v>
      </c>
      <c r="DM77" s="37">
        <v>10.300182645</v>
      </c>
      <c r="DN77" s="50">
        <v>11.018518069000001</v>
      </c>
      <c r="DO77" s="58">
        <v>6.7389702616999996</v>
      </c>
      <c r="DP77" s="58">
        <v>6.8122432415</v>
      </c>
      <c r="DQ77" s="37">
        <v>6.8727819721000003</v>
      </c>
    </row>
    <row r="78" spans="1:121" x14ac:dyDescent="0.2">
      <c r="A78" s="6" t="s">
        <v>68</v>
      </c>
      <c r="B78" s="50">
        <v>0</v>
      </c>
      <c r="C78" s="58">
        <v>0</v>
      </c>
      <c r="D78" s="58">
        <v>0</v>
      </c>
      <c r="E78" s="37">
        <v>0</v>
      </c>
      <c r="F78" s="50">
        <v>0</v>
      </c>
      <c r="G78" s="58">
        <v>0</v>
      </c>
      <c r="H78" s="58">
        <v>0</v>
      </c>
      <c r="I78" s="37">
        <v>0</v>
      </c>
      <c r="J78" s="50">
        <v>0</v>
      </c>
      <c r="K78" s="58">
        <v>0</v>
      </c>
      <c r="L78" s="58">
        <v>0</v>
      </c>
      <c r="M78" s="37">
        <v>0</v>
      </c>
      <c r="N78" s="50">
        <v>0</v>
      </c>
      <c r="O78" s="58">
        <v>0</v>
      </c>
      <c r="P78" s="58">
        <v>0</v>
      </c>
      <c r="Q78" s="37">
        <v>0</v>
      </c>
      <c r="R78" s="50">
        <v>0</v>
      </c>
      <c r="S78" s="58">
        <v>0</v>
      </c>
      <c r="T78" s="58">
        <v>0</v>
      </c>
      <c r="U78" s="37">
        <v>0</v>
      </c>
      <c r="V78" s="50">
        <v>0</v>
      </c>
      <c r="W78" s="58">
        <v>0</v>
      </c>
      <c r="X78" s="58">
        <v>0</v>
      </c>
      <c r="Y78" s="37">
        <v>0</v>
      </c>
      <c r="Z78" s="50">
        <v>0</v>
      </c>
      <c r="AA78" s="58">
        <v>0</v>
      </c>
      <c r="AB78" s="58">
        <v>0</v>
      </c>
      <c r="AC78" s="37">
        <v>0.98609927419999999</v>
      </c>
      <c r="AD78" s="50">
        <v>0.98909003240000004</v>
      </c>
      <c r="AE78" s="58">
        <v>0</v>
      </c>
      <c r="AF78" s="58">
        <v>0</v>
      </c>
      <c r="AG78" s="37">
        <v>0</v>
      </c>
      <c r="AH78" s="50">
        <v>0</v>
      </c>
      <c r="AI78" s="58">
        <v>0.98665851979999997</v>
      </c>
      <c r="AJ78" s="58">
        <v>0</v>
      </c>
      <c r="AK78" s="37">
        <v>0</v>
      </c>
      <c r="AL78" s="50">
        <v>0</v>
      </c>
      <c r="AM78" s="58">
        <v>0</v>
      </c>
      <c r="AN78" s="58">
        <v>0</v>
      </c>
      <c r="AO78" s="37">
        <v>0</v>
      </c>
      <c r="AP78" s="50">
        <v>0</v>
      </c>
      <c r="AQ78" s="58">
        <v>0</v>
      </c>
      <c r="AR78" s="58">
        <v>0</v>
      </c>
      <c r="AS78" s="37">
        <v>0</v>
      </c>
      <c r="AT78" s="50">
        <v>0</v>
      </c>
      <c r="AU78" s="58">
        <v>0</v>
      </c>
      <c r="AV78" s="58">
        <v>0</v>
      </c>
      <c r="AW78" s="37">
        <v>0</v>
      </c>
      <c r="AX78" s="50">
        <v>0</v>
      </c>
      <c r="AY78" s="58">
        <v>0</v>
      </c>
      <c r="AZ78" s="58">
        <v>0</v>
      </c>
      <c r="BA78" s="37">
        <v>2.5656041688000002</v>
      </c>
      <c r="BB78" s="50">
        <v>3.3884116469999999</v>
      </c>
      <c r="BC78" s="58">
        <v>0</v>
      </c>
      <c r="BD78" s="58">
        <v>0.79804464330000002</v>
      </c>
      <c r="BE78" s="37">
        <v>2.2991869538</v>
      </c>
      <c r="BF78" s="50">
        <v>1.5200118647</v>
      </c>
      <c r="BG78" s="58">
        <v>0</v>
      </c>
      <c r="BH78" s="58">
        <v>0.68087760129999997</v>
      </c>
      <c r="BI78" s="37">
        <v>1.4424766821999999</v>
      </c>
      <c r="BJ78" s="50">
        <v>1</v>
      </c>
      <c r="BK78" s="58">
        <v>1</v>
      </c>
      <c r="BL78" s="58">
        <v>1</v>
      </c>
      <c r="BM78" s="37">
        <v>1</v>
      </c>
      <c r="BN78" s="50">
        <v>0</v>
      </c>
      <c r="BO78" s="58">
        <v>0</v>
      </c>
      <c r="BP78" s="58">
        <v>0</v>
      </c>
      <c r="BQ78" s="37">
        <v>1</v>
      </c>
      <c r="BR78" s="50">
        <v>0</v>
      </c>
      <c r="BS78" s="58">
        <v>1</v>
      </c>
      <c r="BT78" s="58">
        <v>1</v>
      </c>
      <c r="BU78" s="37">
        <v>2</v>
      </c>
      <c r="BV78" s="50">
        <v>4</v>
      </c>
      <c r="BW78" s="58">
        <v>1</v>
      </c>
      <c r="BX78" s="58">
        <v>1</v>
      </c>
      <c r="BY78" s="37">
        <v>7</v>
      </c>
      <c r="BZ78" s="50">
        <v>6</v>
      </c>
      <c r="CA78" s="58">
        <v>3</v>
      </c>
      <c r="CB78" s="58">
        <v>2</v>
      </c>
      <c r="CC78" s="37">
        <v>5</v>
      </c>
      <c r="CD78" s="50">
        <v>8</v>
      </c>
      <c r="CE78" s="58">
        <v>7</v>
      </c>
      <c r="CF78" s="58">
        <v>7</v>
      </c>
      <c r="CG78" s="37">
        <v>8</v>
      </c>
      <c r="CH78" s="50">
        <v>8</v>
      </c>
      <c r="CI78" s="58">
        <v>6</v>
      </c>
      <c r="CJ78" s="58">
        <v>8</v>
      </c>
      <c r="CK78" s="37">
        <v>10</v>
      </c>
      <c r="CL78" s="50">
        <v>8</v>
      </c>
      <c r="CM78" s="58">
        <v>11</v>
      </c>
      <c r="CN78" s="58">
        <v>10</v>
      </c>
      <c r="CO78" s="37">
        <v>20</v>
      </c>
      <c r="CP78" s="50">
        <v>18</v>
      </c>
      <c r="CQ78" s="58">
        <v>16</v>
      </c>
      <c r="CR78" s="58">
        <v>16.381312021999999</v>
      </c>
      <c r="CS78" s="37">
        <v>23</v>
      </c>
      <c r="CT78" s="50">
        <v>13</v>
      </c>
      <c r="CU78" s="58">
        <v>14</v>
      </c>
      <c r="CV78" s="58">
        <v>18</v>
      </c>
      <c r="CW78" s="37">
        <v>29</v>
      </c>
      <c r="CX78" s="50">
        <v>27</v>
      </c>
      <c r="CY78" s="58">
        <v>18.355225538999999</v>
      </c>
      <c r="CZ78" s="58">
        <v>19.356385100000001</v>
      </c>
      <c r="DA78" s="37">
        <v>29</v>
      </c>
      <c r="DB78" s="50">
        <v>21</v>
      </c>
      <c r="DC78" s="58">
        <v>22</v>
      </c>
      <c r="DD78" s="58">
        <v>25</v>
      </c>
      <c r="DE78" s="37">
        <v>43</v>
      </c>
      <c r="DF78" s="50">
        <v>32</v>
      </c>
      <c r="DG78" s="58">
        <v>22</v>
      </c>
      <c r="DH78" s="58">
        <v>24</v>
      </c>
      <c r="DI78" s="70">
        <v>30</v>
      </c>
      <c r="DJ78" s="50">
        <v>28.692288851000001</v>
      </c>
      <c r="DK78" s="58">
        <v>25.894149305999999</v>
      </c>
      <c r="DL78" s="58">
        <v>27.424613137000001</v>
      </c>
      <c r="DM78" s="37">
        <v>30.637295992999999</v>
      </c>
      <c r="DN78" s="50">
        <v>31.276244386999998</v>
      </c>
      <c r="DO78" s="58">
        <v>28.9038687</v>
      </c>
      <c r="DP78" s="58">
        <v>27.753840307000001</v>
      </c>
      <c r="DQ78" s="37">
        <v>27.070180798999999</v>
      </c>
    </row>
    <row r="79" spans="1:121" x14ac:dyDescent="0.2">
      <c r="A79" s="5" t="str">
        <f>VLOOKUP("&lt;Zeilentitel_10&gt;",Uebersetzungen!$B$3:$E$98,Uebersetzungen!$B$2+1,FALSE)</f>
        <v>Region Prättigau/Davos</v>
      </c>
      <c r="B79" s="49">
        <v>2.8679352415000001</v>
      </c>
      <c r="C79" s="57">
        <v>2.870195281</v>
      </c>
      <c r="D79" s="57">
        <v>0.93511631770000003</v>
      </c>
      <c r="E79" s="39">
        <v>0.93854189619999995</v>
      </c>
      <c r="F79" s="49">
        <v>0.94962349310000005</v>
      </c>
      <c r="G79" s="57">
        <v>0.95028453219999998</v>
      </c>
      <c r="H79" s="57">
        <v>2.8830620403</v>
      </c>
      <c r="I79" s="39">
        <v>3.8181120115000002</v>
      </c>
      <c r="J79" s="49">
        <v>3.8219795293000001</v>
      </c>
      <c r="K79" s="57">
        <v>3.8119152680999999</v>
      </c>
      <c r="L79" s="57">
        <v>4.7470188594999998</v>
      </c>
      <c r="M79" s="39">
        <v>5.7062307577000002</v>
      </c>
      <c r="N79" s="49">
        <v>5.7582853735999997</v>
      </c>
      <c r="O79" s="57">
        <v>6.6770727245000003</v>
      </c>
      <c r="P79" s="57">
        <v>6.7115229111999994</v>
      </c>
      <c r="Q79" s="39">
        <v>5.7637573009</v>
      </c>
      <c r="R79" s="49">
        <v>3.8560124351000002</v>
      </c>
      <c r="S79" s="57">
        <v>3.8325405470999998</v>
      </c>
      <c r="T79" s="57">
        <v>2.8565058791999998</v>
      </c>
      <c r="U79" s="39">
        <v>2.8597182205</v>
      </c>
      <c r="V79" s="49">
        <v>3.8004317045999998</v>
      </c>
      <c r="W79" s="57">
        <v>3.8221592693000002</v>
      </c>
      <c r="X79" s="57">
        <v>5.7270842488000007</v>
      </c>
      <c r="Y79" s="39">
        <v>5.7383342972999998</v>
      </c>
      <c r="Z79" s="49">
        <v>5.7260706092000007</v>
      </c>
      <c r="AA79" s="57">
        <v>5.7312361584999998</v>
      </c>
      <c r="AB79" s="57">
        <v>5.9742766569999999</v>
      </c>
      <c r="AC79" s="39">
        <v>5.9728259270999997</v>
      </c>
      <c r="AD79" s="49">
        <v>8.9746122049999997</v>
      </c>
      <c r="AE79" s="57">
        <v>9.9211788772000027</v>
      </c>
      <c r="AF79" s="57">
        <v>11.752861256600001</v>
      </c>
      <c r="AG79" s="39">
        <v>11.872980004899999</v>
      </c>
      <c r="AH79" s="49">
        <v>11.819444374099998</v>
      </c>
      <c r="AI79" s="57">
        <v>11.857644349600001</v>
      </c>
      <c r="AJ79" s="57">
        <v>8.9522562243999992</v>
      </c>
      <c r="AK79" s="39">
        <v>12.4417767573</v>
      </c>
      <c r="AL79" s="49">
        <v>10.6108768064</v>
      </c>
      <c r="AM79" s="57">
        <v>10.8101272842</v>
      </c>
      <c r="AN79" s="57">
        <v>10.811270564400001</v>
      </c>
      <c r="AO79" s="39">
        <v>0</v>
      </c>
      <c r="AP79" s="49">
        <v>0</v>
      </c>
      <c r="AQ79" s="57">
        <v>9.8028770921999993</v>
      </c>
      <c r="AR79" s="57">
        <v>10.774300333799999</v>
      </c>
      <c r="AS79" s="39">
        <v>10.604114589000002</v>
      </c>
      <c r="AT79" s="49">
        <v>10.559151819399998</v>
      </c>
      <c r="AU79" s="57">
        <v>9.7353669086999997</v>
      </c>
      <c r="AV79" s="57">
        <v>13.5493319236</v>
      </c>
      <c r="AW79" s="39">
        <v>14.053423815999999</v>
      </c>
      <c r="AX79" s="49">
        <v>14.6916825554</v>
      </c>
      <c r="AY79" s="57">
        <v>18.0267276075</v>
      </c>
      <c r="AZ79" s="57">
        <v>22.248311437000002</v>
      </c>
      <c r="BA79" s="39">
        <v>21.220616940299998</v>
      </c>
      <c r="BB79" s="49">
        <v>19.962680232399997</v>
      </c>
      <c r="BC79" s="57">
        <v>20.193970192500004</v>
      </c>
      <c r="BD79" s="57">
        <v>19.112587960200003</v>
      </c>
      <c r="BE79" s="39">
        <v>15.492018271500001</v>
      </c>
      <c r="BF79" s="49">
        <v>12.739800539800001</v>
      </c>
      <c r="BG79" s="57">
        <v>22.119352948</v>
      </c>
      <c r="BH79" s="57">
        <v>23.463991786699999</v>
      </c>
      <c r="BI79" s="39">
        <v>19.6370633246</v>
      </c>
      <c r="BJ79" s="49">
        <v>20.5137319482</v>
      </c>
      <c r="BK79" s="57">
        <v>28.513066853200002</v>
      </c>
      <c r="BL79" s="57">
        <v>33.512626381000004</v>
      </c>
      <c r="BM79" s="39">
        <v>27.520127946399999</v>
      </c>
      <c r="BN79" s="49">
        <v>23</v>
      </c>
      <c r="BO79" s="57">
        <v>35</v>
      </c>
      <c r="BP79" s="57">
        <v>42</v>
      </c>
      <c r="BQ79" s="39">
        <v>23</v>
      </c>
      <c r="BR79" s="49">
        <v>26</v>
      </c>
      <c r="BS79" s="57">
        <v>46</v>
      </c>
      <c r="BT79" s="57">
        <v>42</v>
      </c>
      <c r="BU79" s="39">
        <v>30</v>
      </c>
      <c r="BV79" s="49">
        <v>39</v>
      </c>
      <c r="BW79" s="57">
        <v>42</v>
      </c>
      <c r="BX79" s="57">
        <v>46.923928063299996</v>
      </c>
      <c r="BY79" s="39">
        <v>46.896353056900004</v>
      </c>
      <c r="BZ79" s="49">
        <v>42.424522433199996</v>
      </c>
      <c r="CA79" s="57">
        <v>50.422294324999996</v>
      </c>
      <c r="CB79" s="57">
        <v>55.430110499999998</v>
      </c>
      <c r="CC79" s="39">
        <v>66.435733034000009</v>
      </c>
      <c r="CD79" s="49">
        <v>61.418498370800002</v>
      </c>
      <c r="CE79" s="57">
        <v>60.418897104999999</v>
      </c>
      <c r="CF79" s="57">
        <v>59.42930243</v>
      </c>
      <c r="CG79" s="39">
        <v>62.428590290700001</v>
      </c>
      <c r="CH79" s="49">
        <v>65.479205616800002</v>
      </c>
      <c r="CI79" s="57">
        <v>73</v>
      </c>
      <c r="CJ79" s="57">
        <v>75</v>
      </c>
      <c r="CK79" s="39">
        <v>83</v>
      </c>
      <c r="CL79" s="49">
        <v>85</v>
      </c>
      <c r="CM79" s="57">
        <v>89</v>
      </c>
      <c r="CN79" s="57">
        <v>100</v>
      </c>
      <c r="CO79" s="39">
        <v>100</v>
      </c>
      <c r="CP79" s="49">
        <v>99.398859947999995</v>
      </c>
      <c r="CQ79" s="57">
        <v>109.387662537</v>
      </c>
      <c r="CR79" s="57">
        <v>110</v>
      </c>
      <c r="CS79" s="39">
        <v>104.694146305</v>
      </c>
      <c r="CT79" s="49">
        <v>94.358069040000004</v>
      </c>
      <c r="CU79" s="57">
        <v>108.366817568</v>
      </c>
      <c r="CV79" s="57">
        <v>114</v>
      </c>
      <c r="CW79" s="39">
        <v>105</v>
      </c>
      <c r="CX79" s="49">
        <v>101</v>
      </c>
      <c r="CY79" s="57">
        <v>108</v>
      </c>
      <c r="CZ79" s="57">
        <v>126</v>
      </c>
      <c r="DA79" s="39">
        <v>133</v>
      </c>
      <c r="DB79" s="49">
        <v>129</v>
      </c>
      <c r="DC79" s="57">
        <v>132.71004973820001</v>
      </c>
      <c r="DD79" s="57">
        <v>141.05358739689999</v>
      </c>
      <c r="DE79" s="39">
        <v>141.02164069439999</v>
      </c>
      <c r="DF79" s="49">
        <v>139.01175139199998</v>
      </c>
      <c r="DG79" s="57">
        <v>136.9327965821</v>
      </c>
      <c r="DH79" s="57">
        <v>136.59077360660001</v>
      </c>
      <c r="DI79" s="69">
        <v>141.27685360699999</v>
      </c>
      <c r="DJ79" s="49">
        <v>148.15365313549998</v>
      </c>
      <c r="DK79" s="57">
        <v>140.36970377170002</v>
      </c>
      <c r="DL79" s="57">
        <v>144.83567489469999</v>
      </c>
      <c r="DM79" s="39">
        <v>145.1845379893</v>
      </c>
      <c r="DN79" s="49">
        <v>141.35544151890002</v>
      </c>
      <c r="DO79" s="57">
        <v>140.6028000213</v>
      </c>
      <c r="DP79" s="57">
        <v>145.97126943260002</v>
      </c>
      <c r="DQ79" s="39">
        <v>153.09663044090001</v>
      </c>
    </row>
    <row r="80" spans="1:121" x14ac:dyDescent="0.2">
      <c r="A80" s="6" t="s">
        <v>60</v>
      </c>
      <c r="B80" s="50">
        <v>0</v>
      </c>
      <c r="C80" s="58">
        <v>0</v>
      </c>
      <c r="D80" s="58">
        <v>0</v>
      </c>
      <c r="E80" s="37">
        <v>0</v>
      </c>
      <c r="F80" s="50">
        <v>0</v>
      </c>
      <c r="G80" s="58">
        <v>0</v>
      </c>
      <c r="H80" s="58">
        <v>0</v>
      </c>
      <c r="I80" s="37">
        <v>0</v>
      </c>
      <c r="J80" s="50">
        <v>0</v>
      </c>
      <c r="K80" s="58">
        <v>0</v>
      </c>
      <c r="L80" s="58">
        <v>0</v>
      </c>
      <c r="M80" s="37">
        <v>0</v>
      </c>
      <c r="N80" s="50">
        <v>0</v>
      </c>
      <c r="O80" s="58">
        <v>0</v>
      </c>
      <c r="P80" s="58">
        <v>0</v>
      </c>
      <c r="Q80" s="37">
        <v>0</v>
      </c>
      <c r="R80" s="50">
        <v>0</v>
      </c>
      <c r="S80" s="58">
        <v>0</v>
      </c>
      <c r="T80" s="58">
        <v>0</v>
      </c>
      <c r="U80" s="37">
        <v>0</v>
      </c>
      <c r="V80" s="50">
        <v>0.94765474230000002</v>
      </c>
      <c r="W80" s="58">
        <v>0</v>
      </c>
      <c r="X80" s="58">
        <v>1.925631052</v>
      </c>
      <c r="Y80" s="37">
        <v>1.9257779672999999</v>
      </c>
      <c r="Z80" s="50">
        <v>1.9234834473</v>
      </c>
      <c r="AA80" s="58">
        <v>1.9200177393</v>
      </c>
      <c r="AB80" s="58">
        <v>0.99621022640000001</v>
      </c>
      <c r="AC80" s="37">
        <v>0.9959778333</v>
      </c>
      <c r="AD80" s="50">
        <v>3.9914905487999999</v>
      </c>
      <c r="AE80" s="58">
        <v>4.9367037929000004</v>
      </c>
      <c r="AF80" s="58">
        <v>4.7892878821</v>
      </c>
      <c r="AG80" s="37">
        <v>3.9196257967000001</v>
      </c>
      <c r="AH80" s="50">
        <v>3.8765211075999999</v>
      </c>
      <c r="AI80" s="58">
        <v>3.8991925292</v>
      </c>
      <c r="AJ80" s="58">
        <v>2.9866976590999998</v>
      </c>
      <c r="AK80" s="37">
        <v>5.4675164020000002</v>
      </c>
      <c r="AL80" s="50">
        <v>4.6453480964000002</v>
      </c>
      <c r="AM80" s="58">
        <v>5.8318135132000002</v>
      </c>
      <c r="AN80" s="58">
        <v>5.8112705644</v>
      </c>
      <c r="AO80" s="37">
        <v>0</v>
      </c>
      <c r="AP80" s="50">
        <v>0</v>
      </c>
      <c r="AQ80" s="58">
        <v>4.9633214130000001</v>
      </c>
      <c r="AR80" s="58">
        <v>5.9527827742000001</v>
      </c>
      <c r="AS80" s="37">
        <v>6.6217031817000001</v>
      </c>
      <c r="AT80" s="50">
        <v>6.6020225250999998</v>
      </c>
      <c r="AU80" s="58">
        <v>6.8039315309999999</v>
      </c>
      <c r="AV80" s="58">
        <v>7.7015588836999997</v>
      </c>
      <c r="AW80" s="37">
        <v>8.4759495093999995</v>
      </c>
      <c r="AX80" s="50">
        <v>7.3657967053000002</v>
      </c>
      <c r="AY80" s="58">
        <v>9.9286463148999999</v>
      </c>
      <c r="AZ80" s="58">
        <v>10.664269254000001</v>
      </c>
      <c r="BA80" s="37">
        <v>9.7317084974999997</v>
      </c>
      <c r="BB80" s="50">
        <v>8.0486434608999993</v>
      </c>
      <c r="BC80" s="58">
        <v>10.514178403000001</v>
      </c>
      <c r="BD80" s="58">
        <v>9.5008499664000006</v>
      </c>
      <c r="BE80" s="37">
        <v>4.3241759706999998</v>
      </c>
      <c r="BF80" s="50">
        <v>1.8020777750999999</v>
      </c>
      <c r="BG80" s="58">
        <v>8.6627330813000007</v>
      </c>
      <c r="BH80" s="58">
        <v>12.356516170000001</v>
      </c>
      <c r="BI80" s="37">
        <v>8.0328365517000009</v>
      </c>
      <c r="BJ80" s="50">
        <v>8</v>
      </c>
      <c r="BK80" s="58">
        <v>16</v>
      </c>
      <c r="BL80" s="58">
        <v>19</v>
      </c>
      <c r="BM80" s="37">
        <v>13</v>
      </c>
      <c r="BN80" s="50">
        <v>11</v>
      </c>
      <c r="BO80" s="58">
        <v>14</v>
      </c>
      <c r="BP80" s="58">
        <v>18</v>
      </c>
      <c r="BQ80" s="37">
        <v>10</v>
      </c>
      <c r="BR80" s="50">
        <v>13</v>
      </c>
      <c r="BS80" s="58">
        <v>18</v>
      </c>
      <c r="BT80" s="58">
        <v>18</v>
      </c>
      <c r="BU80" s="37">
        <v>13</v>
      </c>
      <c r="BV80" s="50">
        <v>15</v>
      </c>
      <c r="BW80" s="58">
        <v>19</v>
      </c>
      <c r="BX80" s="58">
        <v>19</v>
      </c>
      <c r="BY80" s="37">
        <v>25</v>
      </c>
      <c r="BZ80" s="50">
        <v>21</v>
      </c>
      <c r="CA80" s="58">
        <v>19</v>
      </c>
      <c r="CB80" s="58">
        <v>24</v>
      </c>
      <c r="CC80" s="37">
        <v>39</v>
      </c>
      <c r="CD80" s="50">
        <v>35</v>
      </c>
      <c r="CE80" s="58">
        <v>25</v>
      </c>
      <c r="CF80" s="58">
        <v>23</v>
      </c>
      <c r="CG80" s="37">
        <v>29</v>
      </c>
      <c r="CH80" s="50">
        <v>31</v>
      </c>
      <c r="CI80" s="58">
        <v>33</v>
      </c>
      <c r="CJ80" s="58">
        <v>35</v>
      </c>
      <c r="CK80" s="37">
        <v>41</v>
      </c>
      <c r="CL80" s="50">
        <v>39</v>
      </c>
      <c r="CM80" s="58">
        <v>34</v>
      </c>
      <c r="CN80" s="58">
        <v>39</v>
      </c>
      <c r="CO80" s="37">
        <v>45</v>
      </c>
      <c r="CP80" s="50">
        <v>43.398859948000002</v>
      </c>
      <c r="CQ80" s="58">
        <v>50.387662536999997</v>
      </c>
      <c r="CR80" s="58">
        <v>48</v>
      </c>
      <c r="CS80" s="37">
        <v>52.694146304999997</v>
      </c>
      <c r="CT80" s="50">
        <v>43.358069039999997</v>
      </c>
      <c r="CU80" s="58">
        <v>57.366817568000002</v>
      </c>
      <c r="CV80" s="58">
        <v>60</v>
      </c>
      <c r="CW80" s="37">
        <v>59</v>
      </c>
      <c r="CX80" s="50">
        <v>56</v>
      </c>
      <c r="CY80" s="58">
        <v>54</v>
      </c>
      <c r="CZ80" s="58">
        <v>64</v>
      </c>
      <c r="DA80" s="37">
        <v>82</v>
      </c>
      <c r="DB80" s="50">
        <v>80</v>
      </c>
      <c r="DC80" s="58">
        <v>70.355024869000005</v>
      </c>
      <c r="DD80" s="58">
        <v>75.351195798999996</v>
      </c>
      <c r="DE80" s="37">
        <v>87.340546897999999</v>
      </c>
      <c r="DF80" s="50">
        <v>87.337250463999993</v>
      </c>
      <c r="DG80" s="58">
        <v>84.310932194000003</v>
      </c>
      <c r="DH80" s="58">
        <v>85</v>
      </c>
      <c r="DI80" s="70">
        <v>89</v>
      </c>
      <c r="DJ80" s="50">
        <v>82.989231318999998</v>
      </c>
      <c r="DK80" s="58">
        <v>78.697737250000003</v>
      </c>
      <c r="DL80" s="58">
        <v>79.994797535000004</v>
      </c>
      <c r="DM80" s="37">
        <v>78.449481203000005</v>
      </c>
      <c r="DN80" s="50">
        <v>79.826721673999998</v>
      </c>
      <c r="DO80" s="58">
        <v>78.409277556000006</v>
      </c>
      <c r="DP80" s="58">
        <v>80.798960651000002</v>
      </c>
      <c r="DQ80" s="37">
        <v>85.949239270000007</v>
      </c>
    </row>
    <row r="81" spans="1:121" x14ac:dyDescent="0.2">
      <c r="A81" s="6" t="s">
        <v>61</v>
      </c>
      <c r="B81" s="50">
        <v>0</v>
      </c>
      <c r="C81" s="58">
        <v>0</v>
      </c>
      <c r="D81" s="58">
        <v>0</v>
      </c>
      <c r="E81" s="37">
        <v>0</v>
      </c>
      <c r="F81" s="50">
        <v>0</v>
      </c>
      <c r="G81" s="58">
        <v>0</v>
      </c>
      <c r="H81" s="58">
        <v>0</v>
      </c>
      <c r="I81" s="37">
        <v>0</v>
      </c>
      <c r="J81" s="50">
        <v>0</v>
      </c>
      <c r="K81" s="58">
        <v>0</v>
      </c>
      <c r="L81" s="58">
        <v>0</v>
      </c>
      <c r="M81" s="37">
        <v>0</v>
      </c>
      <c r="N81" s="50">
        <v>0</v>
      </c>
      <c r="O81" s="58">
        <v>0</v>
      </c>
      <c r="P81" s="58">
        <v>0</v>
      </c>
      <c r="Q81" s="37">
        <v>0</v>
      </c>
      <c r="R81" s="50">
        <v>0</v>
      </c>
      <c r="S81" s="58">
        <v>0</v>
      </c>
      <c r="T81" s="58">
        <v>0</v>
      </c>
      <c r="U81" s="37">
        <v>0</v>
      </c>
      <c r="V81" s="50">
        <v>0</v>
      </c>
      <c r="W81" s="58">
        <v>0</v>
      </c>
      <c r="X81" s="58">
        <v>0</v>
      </c>
      <c r="Y81" s="37">
        <v>0</v>
      </c>
      <c r="Z81" s="50">
        <v>0</v>
      </c>
      <c r="AA81" s="58">
        <v>0.96530237050000001</v>
      </c>
      <c r="AB81" s="58">
        <v>0.99678774969999995</v>
      </c>
      <c r="AC81" s="37">
        <v>0.99625711319999999</v>
      </c>
      <c r="AD81" s="50">
        <v>0.99747400409999998</v>
      </c>
      <c r="AE81" s="58">
        <v>0.99750478409999999</v>
      </c>
      <c r="AF81" s="58">
        <v>0.99560536610000006</v>
      </c>
      <c r="AG81" s="37">
        <v>0.99520855819999998</v>
      </c>
      <c r="AH81" s="50">
        <v>0.99516206190000001</v>
      </c>
      <c r="AI81" s="58">
        <v>0.99652843899999999</v>
      </c>
      <c r="AJ81" s="58">
        <v>0</v>
      </c>
      <c r="AK81" s="37">
        <v>0</v>
      </c>
      <c r="AL81" s="50">
        <v>0</v>
      </c>
      <c r="AM81" s="58">
        <v>0</v>
      </c>
      <c r="AN81" s="58">
        <v>0</v>
      </c>
      <c r="AO81" s="37">
        <v>0</v>
      </c>
      <c r="AP81" s="50">
        <v>0</v>
      </c>
      <c r="AQ81" s="58">
        <v>0</v>
      </c>
      <c r="AR81" s="58">
        <v>0</v>
      </c>
      <c r="AS81" s="37">
        <v>0</v>
      </c>
      <c r="AT81" s="50">
        <v>0</v>
      </c>
      <c r="AU81" s="58">
        <v>0</v>
      </c>
      <c r="AV81" s="58">
        <v>0</v>
      </c>
      <c r="AW81" s="37">
        <v>0</v>
      </c>
      <c r="AX81" s="50">
        <v>0</v>
      </c>
      <c r="AY81" s="58">
        <v>0</v>
      </c>
      <c r="AZ81" s="58">
        <v>0</v>
      </c>
      <c r="BA81" s="37">
        <v>0</v>
      </c>
      <c r="BB81" s="50">
        <v>0</v>
      </c>
      <c r="BC81" s="58">
        <v>0</v>
      </c>
      <c r="BD81" s="58">
        <v>0</v>
      </c>
      <c r="BE81" s="37">
        <v>0</v>
      </c>
      <c r="BF81" s="50">
        <v>0</v>
      </c>
      <c r="BG81" s="58">
        <v>0</v>
      </c>
      <c r="BH81" s="58">
        <v>0</v>
      </c>
      <c r="BI81" s="37">
        <v>0</v>
      </c>
      <c r="BJ81" s="50">
        <v>0</v>
      </c>
      <c r="BK81" s="58">
        <v>0</v>
      </c>
      <c r="BL81" s="58">
        <v>0</v>
      </c>
      <c r="BM81" s="37">
        <v>0</v>
      </c>
      <c r="BN81" s="50">
        <v>0</v>
      </c>
      <c r="BO81" s="58">
        <v>0</v>
      </c>
      <c r="BP81" s="58">
        <v>0</v>
      </c>
      <c r="BQ81" s="37">
        <v>0</v>
      </c>
      <c r="BR81" s="50">
        <v>0</v>
      </c>
      <c r="BS81" s="58">
        <v>1</v>
      </c>
      <c r="BT81" s="58">
        <v>1</v>
      </c>
      <c r="BU81" s="37">
        <v>0</v>
      </c>
      <c r="BV81" s="50">
        <v>0</v>
      </c>
      <c r="BW81" s="58">
        <v>0</v>
      </c>
      <c r="BX81" s="58">
        <v>0</v>
      </c>
      <c r="BY81" s="37">
        <v>0</v>
      </c>
      <c r="BZ81" s="50">
        <v>0</v>
      </c>
      <c r="CA81" s="58">
        <v>0</v>
      </c>
      <c r="CB81" s="58">
        <v>0</v>
      </c>
      <c r="CC81" s="37">
        <v>0</v>
      </c>
      <c r="CD81" s="50">
        <v>0</v>
      </c>
      <c r="CE81" s="58">
        <v>0</v>
      </c>
      <c r="CF81" s="58">
        <v>0</v>
      </c>
      <c r="CG81" s="37">
        <v>0</v>
      </c>
      <c r="CH81" s="50">
        <v>0</v>
      </c>
      <c r="CI81" s="58">
        <v>0</v>
      </c>
      <c r="CJ81" s="58">
        <v>0</v>
      </c>
      <c r="CK81" s="37">
        <v>0</v>
      </c>
      <c r="CL81" s="50">
        <v>1</v>
      </c>
      <c r="CM81" s="58">
        <v>1</v>
      </c>
      <c r="CN81" s="58">
        <v>1</v>
      </c>
      <c r="CO81" s="37">
        <v>1</v>
      </c>
      <c r="CP81" s="50">
        <v>1</v>
      </c>
      <c r="CQ81" s="58">
        <v>1</v>
      </c>
      <c r="CR81" s="58">
        <v>1</v>
      </c>
      <c r="CS81" s="37">
        <v>1</v>
      </c>
      <c r="CT81" s="50">
        <v>1</v>
      </c>
      <c r="CU81" s="58">
        <v>1</v>
      </c>
      <c r="CV81" s="58">
        <v>1</v>
      </c>
      <c r="CW81" s="37">
        <v>1</v>
      </c>
      <c r="CX81" s="50">
        <v>1</v>
      </c>
      <c r="CY81" s="58">
        <v>1</v>
      </c>
      <c r="CZ81" s="58">
        <v>1</v>
      </c>
      <c r="DA81" s="37">
        <v>1</v>
      </c>
      <c r="DB81" s="50">
        <v>0</v>
      </c>
      <c r="DC81" s="58">
        <v>0</v>
      </c>
      <c r="DD81" s="58">
        <v>0</v>
      </c>
      <c r="DE81" s="37">
        <v>0</v>
      </c>
      <c r="DF81" s="50">
        <v>0</v>
      </c>
      <c r="DG81" s="58">
        <v>0</v>
      </c>
      <c r="DH81" s="58">
        <v>0</v>
      </c>
      <c r="DI81" s="70">
        <v>0</v>
      </c>
      <c r="DJ81" s="50">
        <v>0</v>
      </c>
      <c r="DK81" s="58">
        <v>0</v>
      </c>
      <c r="DL81" s="58">
        <v>0</v>
      </c>
      <c r="DM81" s="37">
        <v>0</v>
      </c>
      <c r="DN81" s="50">
        <v>0</v>
      </c>
      <c r="DO81" s="58">
        <v>0</v>
      </c>
      <c r="DP81" s="58">
        <v>0</v>
      </c>
      <c r="DQ81" s="37">
        <v>0</v>
      </c>
    </row>
    <row r="82" spans="1:121" x14ac:dyDescent="0.2">
      <c r="A82" s="6" t="s">
        <v>62</v>
      </c>
      <c r="B82" s="50">
        <v>0</v>
      </c>
      <c r="C82" s="58">
        <v>0</v>
      </c>
      <c r="D82" s="58">
        <v>0</v>
      </c>
      <c r="E82" s="37">
        <v>0</v>
      </c>
      <c r="F82" s="50">
        <v>0</v>
      </c>
      <c r="G82" s="58">
        <v>0</v>
      </c>
      <c r="H82" s="58">
        <v>0</v>
      </c>
      <c r="I82" s="37">
        <v>0</v>
      </c>
      <c r="J82" s="50">
        <v>0</v>
      </c>
      <c r="K82" s="58">
        <v>0</v>
      </c>
      <c r="L82" s="58">
        <v>0</v>
      </c>
      <c r="M82" s="37">
        <v>0</v>
      </c>
      <c r="N82" s="50">
        <v>0</v>
      </c>
      <c r="O82" s="58">
        <v>0</v>
      </c>
      <c r="P82" s="58">
        <v>0</v>
      </c>
      <c r="Q82" s="37">
        <v>0</v>
      </c>
      <c r="R82" s="50">
        <v>0</v>
      </c>
      <c r="S82" s="58">
        <v>0</v>
      </c>
      <c r="T82" s="58">
        <v>0</v>
      </c>
      <c r="U82" s="37">
        <v>0</v>
      </c>
      <c r="V82" s="50">
        <v>0</v>
      </c>
      <c r="W82" s="58">
        <v>0</v>
      </c>
      <c r="X82" s="58">
        <v>0</v>
      </c>
      <c r="Y82" s="37">
        <v>0</v>
      </c>
      <c r="Z82" s="50">
        <v>0</v>
      </c>
      <c r="AA82" s="58">
        <v>0</v>
      </c>
      <c r="AB82" s="58">
        <v>0</v>
      </c>
      <c r="AC82" s="37">
        <v>0</v>
      </c>
      <c r="AD82" s="50">
        <v>0</v>
      </c>
      <c r="AE82" s="58">
        <v>0</v>
      </c>
      <c r="AF82" s="58">
        <v>0</v>
      </c>
      <c r="AG82" s="37">
        <v>0</v>
      </c>
      <c r="AH82" s="50">
        <v>0</v>
      </c>
      <c r="AI82" s="58">
        <v>0</v>
      </c>
      <c r="AJ82" s="58">
        <v>0</v>
      </c>
      <c r="AK82" s="37">
        <v>0</v>
      </c>
      <c r="AL82" s="50">
        <v>0</v>
      </c>
      <c r="AM82" s="58">
        <v>0</v>
      </c>
      <c r="AN82" s="58">
        <v>0</v>
      </c>
      <c r="AO82" s="37">
        <v>0</v>
      </c>
      <c r="AP82" s="50">
        <v>0</v>
      </c>
      <c r="AQ82" s="58">
        <v>0</v>
      </c>
      <c r="AR82" s="58">
        <v>0</v>
      </c>
      <c r="AS82" s="37">
        <v>0</v>
      </c>
      <c r="AT82" s="50">
        <v>0</v>
      </c>
      <c r="AU82" s="58">
        <v>0</v>
      </c>
      <c r="AV82" s="58">
        <v>0</v>
      </c>
      <c r="AW82" s="37">
        <v>0</v>
      </c>
      <c r="AX82" s="50">
        <v>0</v>
      </c>
      <c r="AY82" s="58">
        <v>0</v>
      </c>
      <c r="AZ82" s="58">
        <v>0</v>
      </c>
      <c r="BA82" s="37">
        <v>0</v>
      </c>
      <c r="BB82" s="50">
        <v>0</v>
      </c>
      <c r="BC82" s="58">
        <v>0</v>
      </c>
      <c r="BD82" s="58">
        <v>0</v>
      </c>
      <c r="BE82" s="37">
        <v>0</v>
      </c>
      <c r="BF82" s="50">
        <v>0</v>
      </c>
      <c r="BG82" s="58">
        <v>0</v>
      </c>
      <c r="BH82" s="58">
        <v>0</v>
      </c>
      <c r="BI82" s="37">
        <v>0</v>
      </c>
      <c r="BJ82" s="50">
        <v>0</v>
      </c>
      <c r="BK82" s="58">
        <v>0</v>
      </c>
      <c r="BL82" s="58">
        <v>0</v>
      </c>
      <c r="BM82" s="37">
        <v>0</v>
      </c>
      <c r="BN82" s="50">
        <v>0</v>
      </c>
      <c r="BO82" s="58">
        <v>0</v>
      </c>
      <c r="BP82" s="58">
        <v>0</v>
      </c>
      <c r="BQ82" s="37">
        <v>0</v>
      </c>
      <c r="BR82" s="50">
        <v>0</v>
      </c>
      <c r="BS82" s="58">
        <v>0</v>
      </c>
      <c r="BT82" s="58">
        <v>0</v>
      </c>
      <c r="BU82" s="37">
        <v>0</v>
      </c>
      <c r="BV82" s="50">
        <v>0</v>
      </c>
      <c r="BW82" s="58">
        <v>0</v>
      </c>
      <c r="BX82" s="58">
        <v>0</v>
      </c>
      <c r="BY82" s="37">
        <v>0</v>
      </c>
      <c r="BZ82" s="50">
        <v>0</v>
      </c>
      <c r="CA82" s="58">
        <v>0</v>
      </c>
      <c r="CB82" s="58">
        <v>0</v>
      </c>
      <c r="CC82" s="37">
        <v>1</v>
      </c>
      <c r="CD82" s="50">
        <v>1</v>
      </c>
      <c r="CE82" s="58">
        <v>1</v>
      </c>
      <c r="CF82" s="58">
        <v>1</v>
      </c>
      <c r="CG82" s="37">
        <v>1</v>
      </c>
      <c r="CH82" s="50">
        <v>1</v>
      </c>
      <c r="CI82" s="58">
        <v>1</v>
      </c>
      <c r="CJ82" s="58">
        <v>0</v>
      </c>
      <c r="CK82" s="37">
        <v>0</v>
      </c>
      <c r="CL82" s="50">
        <v>0</v>
      </c>
      <c r="CM82" s="58">
        <v>0</v>
      </c>
      <c r="CN82" s="58">
        <v>0</v>
      </c>
      <c r="CO82" s="37">
        <v>0</v>
      </c>
      <c r="CP82" s="50">
        <v>0</v>
      </c>
      <c r="CQ82" s="58">
        <v>0</v>
      </c>
      <c r="CR82" s="58">
        <v>0</v>
      </c>
      <c r="CS82" s="37">
        <v>0</v>
      </c>
      <c r="CT82" s="50">
        <v>0</v>
      </c>
      <c r="CU82" s="58">
        <v>0</v>
      </c>
      <c r="CV82" s="58">
        <v>0</v>
      </c>
      <c r="CW82" s="37">
        <v>0</v>
      </c>
      <c r="CX82" s="50">
        <v>0</v>
      </c>
      <c r="CY82" s="58">
        <v>3</v>
      </c>
      <c r="CZ82" s="58">
        <v>3</v>
      </c>
      <c r="DA82" s="37">
        <v>0</v>
      </c>
      <c r="DB82" s="50">
        <v>0</v>
      </c>
      <c r="DC82" s="58">
        <v>2</v>
      </c>
      <c r="DD82" s="58">
        <v>3</v>
      </c>
      <c r="DE82" s="37">
        <v>1</v>
      </c>
      <c r="DF82" s="50">
        <v>1</v>
      </c>
      <c r="DG82" s="58">
        <v>3</v>
      </c>
      <c r="DH82" s="58">
        <v>2</v>
      </c>
      <c r="DI82" s="70">
        <v>0</v>
      </c>
      <c r="DJ82" s="50">
        <v>0</v>
      </c>
      <c r="DK82" s="58">
        <v>1.7813210155999999</v>
      </c>
      <c r="DL82" s="58">
        <v>1.7867676545</v>
      </c>
      <c r="DM82" s="37">
        <v>0</v>
      </c>
      <c r="DN82" s="50">
        <v>0</v>
      </c>
      <c r="DO82" s="58">
        <v>0.90497072320000005</v>
      </c>
      <c r="DP82" s="58">
        <v>0.88732371639999996</v>
      </c>
      <c r="DQ82" s="37">
        <v>0</v>
      </c>
    </row>
    <row r="83" spans="1:121" x14ac:dyDescent="0.2">
      <c r="A83" s="6" t="s">
        <v>63</v>
      </c>
      <c r="B83" s="50">
        <v>0</v>
      </c>
      <c r="C83" s="58">
        <v>0</v>
      </c>
      <c r="D83" s="58">
        <v>0</v>
      </c>
      <c r="E83" s="37">
        <v>0</v>
      </c>
      <c r="F83" s="50">
        <v>0</v>
      </c>
      <c r="G83" s="58">
        <v>0</v>
      </c>
      <c r="H83" s="58">
        <v>0</v>
      </c>
      <c r="I83" s="37">
        <v>0</v>
      </c>
      <c r="J83" s="50">
        <v>0</v>
      </c>
      <c r="K83" s="58">
        <v>0</v>
      </c>
      <c r="L83" s="58">
        <v>0</v>
      </c>
      <c r="M83" s="37">
        <v>0</v>
      </c>
      <c r="N83" s="50">
        <v>0</v>
      </c>
      <c r="O83" s="58">
        <v>0</v>
      </c>
      <c r="P83" s="58">
        <v>0</v>
      </c>
      <c r="Q83" s="37">
        <v>0</v>
      </c>
      <c r="R83" s="50">
        <v>0</v>
      </c>
      <c r="S83" s="58">
        <v>0</v>
      </c>
      <c r="T83" s="58">
        <v>0</v>
      </c>
      <c r="U83" s="37">
        <v>0</v>
      </c>
      <c r="V83" s="50">
        <v>0</v>
      </c>
      <c r="W83" s="58">
        <v>0</v>
      </c>
      <c r="X83" s="58">
        <v>0</v>
      </c>
      <c r="Y83" s="37">
        <v>0</v>
      </c>
      <c r="Z83" s="50">
        <v>0</v>
      </c>
      <c r="AA83" s="58">
        <v>0</v>
      </c>
      <c r="AB83" s="58">
        <v>0</v>
      </c>
      <c r="AC83" s="37">
        <v>0</v>
      </c>
      <c r="AD83" s="50">
        <v>0</v>
      </c>
      <c r="AE83" s="58">
        <v>0</v>
      </c>
      <c r="AF83" s="58">
        <v>0</v>
      </c>
      <c r="AG83" s="37">
        <v>0.99132701130000001</v>
      </c>
      <c r="AH83" s="50">
        <v>0.99075704379999996</v>
      </c>
      <c r="AI83" s="58">
        <v>0</v>
      </c>
      <c r="AJ83" s="58">
        <v>0</v>
      </c>
      <c r="AK83" s="37">
        <v>0</v>
      </c>
      <c r="AL83" s="50">
        <v>0</v>
      </c>
      <c r="AM83" s="58">
        <v>0</v>
      </c>
      <c r="AN83" s="58">
        <v>0</v>
      </c>
      <c r="AO83" s="37">
        <v>0</v>
      </c>
      <c r="AP83" s="50">
        <v>0</v>
      </c>
      <c r="AQ83" s="58">
        <v>0</v>
      </c>
      <c r="AR83" s="58">
        <v>0</v>
      </c>
      <c r="AS83" s="37">
        <v>0</v>
      </c>
      <c r="AT83" s="50">
        <v>0</v>
      </c>
      <c r="AU83" s="58">
        <v>0</v>
      </c>
      <c r="AV83" s="58">
        <v>0</v>
      </c>
      <c r="AW83" s="37">
        <v>0</v>
      </c>
      <c r="AX83" s="50">
        <v>0</v>
      </c>
      <c r="AY83" s="58">
        <v>0</v>
      </c>
      <c r="AZ83" s="58">
        <v>0</v>
      </c>
      <c r="BA83" s="37">
        <v>0</v>
      </c>
      <c r="BB83" s="50">
        <v>0</v>
      </c>
      <c r="BC83" s="58">
        <v>0</v>
      </c>
      <c r="BD83" s="58">
        <v>0</v>
      </c>
      <c r="BE83" s="37">
        <v>0</v>
      </c>
      <c r="BF83" s="50">
        <v>0</v>
      </c>
      <c r="BG83" s="58">
        <v>0</v>
      </c>
      <c r="BH83" s="58">
        <v>0</v>
      </c>
      <c r="BI83" s="37">
        <v>0</v>
      </c>
      <c r="BJ83" s="50">
        <v>0</v>
      </c>
      <c r="BK83" s="58">
        <v>0</v>
      </c>
      <c r="BL83" s="58">
        <v>0</v>
      </c>
      <c r="BM83" s="37">
        <v>0</v>
      </c>
      <c r="BN83" s="50">
        <v>0</v>
      </c>
      <c r="BO83" s="58">
        <v>0</v>
      </c>
      <c r="BP83" s="58">
        <v>0</v>
      </c>
      <c r="BQ83" s="37">
        <v>0</v>
      </c>
      <c r="BR83" s="50">
        <v>0</v>
      </c>
      <c r="BS83" s="58">
        <v>0</v>
      </c>
      <c r="BT83" s="58">
        <v>0</v>
      </c>
      <c r="BU83" s="37">
        <v>0</v>
      </c>
      <c r="BV83" s="50">
        <v>0</v>
      </c>
      <c r="BW83" s="58">
        <v>0</v>
      </c>
      <c r="BX83" s="58">
        <v>0</v>
      </c>
      <c r="BY83" s="37">
        <v>0</v>
      </c>
      <c r="BZ83" s="50">
        <v>0</v>
      </c>
      <c r="CA83" s="58">
        <v>0</v>
      </c>
      <c r="CB83" s="58">
        <v>0</v>
      </c>
      <c r="CC83" s="37">
        <v>0</v>
      </c>
      <c r="CD83" s="50">
        <v>0</v>
      </c>
      <c r="CE83" s="58">
        <v>0</v>
      </c>
      <c r="CF83" s="58">
        <v>0</v>
      </c>
      <c r="CG83" s="37">
        <v>0</v>
      </c>
      <c r="CH83" s="50">
        <v>0</v>
      </c>
      <c r="CI83" s="58">
        <v>0</v>
      </c>
      <c r="CJ83" s="58">
        <v>0</v>
      </c>
      <c r="CK83" s="37">
        <v>0</v>
      </c>
      <c r="CL83" s="50">
        <v>0</v>
      </c>
      <c r="CM83" s="58">
        <v>0</v>
      </c>
      <c r="CN83" s="58">
        <v>0</v>
      </c>
      <c r="CO83" s="37">
        <v>0</v>
      </c>
      <c r="CP83" s="50">
        <v>1</v>
      </c>
      <c r="CQ83" s="58">
        <v>1</v>
      </c>
      <c r="CR83" s="58">
        <v>1</v>
      </c>
      <c r="CS83" s="37">
        <v>1</v>
      </c>
      <c r="CT83" s="50">
        <v>1</v>
      </c>
      <c r="CU83" s="58">
        <v>1</v>
      </c>
      <c r="CV83" s="58">
        <v>1</v>
      </c>
      <c r="CW83" s="37">
        <v>1</v>
      </c>
      <c r="CX83" s="50">
        <v>1</v>
      </c>
      <c r="CY83" s="58">
        <v>1</v>
      </c>
      <c r="CZ83" s="58">
        <v>1</v>
      </c>
      <c r="DA83" s="37">
        <v>1</v>
      </c>
      <c r="DB83" s="50">
        <v>1</v>
      </c>
      <c r="DC83" s="58">
        <v>1</v>
      </c>
      <c r="DD83" s="58">
        <v>1</v>
      </c>
      <c r="DE83" s="37">
        <v>2</v>
      </c>
      <c r="DF83" s="50">
        <v>2</v>
      </c>
      <c r="DG83" s="58">
        <v>2</v>
      </c>
      <c r="DH83" s="58">
        <v>1</v>
      </c>
      <c r="DI83" s="70">
        <v>1</v>
      </c>
      <c r="DJ83" s="50">
        <v>1.6914471086</v>
      </c>
      <c r="DK83" s="58">
        <v>0.88776766149999997</v>
      </c>
      <c r="DL83" s="58">
        <v>0</v>
      </c>
      <c r="DM83" s="37">
        <v>0</v>
      </c>
      <c r="DN83" s="50">
        <v>0</v>
      </c>
      <c r="DO83" s="58">
        <v>0</v>
      </c>
      <c r="DP83" s="58">
        <v>0</v>
      </c>
      <c r="DQ83" s="37">
        <v>0</v>
      </c>
    </row>
    <row r="84" spans="1:121" x14ac:dyDescent="0.2">
      <c r="A84" s="6" t="s">
        <v>99</v>
      </c>
      <c r="B84" s="50">
        <v>0</v>
      </c>
      <c r="C84" s="58">
        <v>0</v>
      </c>
      <c r="D84" s="58">
        <v>0</v>
      </c>
      <c r="E84" s="37">
        <v>0</v>
      </c>
      <c r="F84" s="50">
        <v>0</v>
      </c>
      <c r="G84" s="58">
        <v>0</v>
      </c>
      <c r="H84" s="58">
        <v>0.96187389769999998</v>
      </c>
      <c r="I84" s="37">
        <v>0.96139748759999999</v>
      </c>
      <c r="J84" s="50">
        <v>0.96192901099999994</v>
      </c>
      <c r="K84" s="58">
        <v>0.9620367688</v>
      </c>
      <c r="L84" s="58">
        <v>0.96131517690000001</v>
      </c>
      <c r="M84" s="37">
        <v>0.96155951520000005</v>
      </c>
      <c r="N84" s="50">
        <v>0.95571155919999995</v>
      </c>
      <c r="O84" s="58">
        <v>0.95607232040000001</v>
      </c>
      <c r="P84" s="58">
        <v>0.95688634279999996</v>
      </c>
      <c r="Q84" s="37">
        <v>0.95995011750000003</v>
      </c>
      <c r="R84" s="50">
        <v>0.95705281580000001</v>
      </c>
      <c r="S84" s="58">
        <v>0.95931469209999998</v>
      </c>
      <c r="T84" s="58">
        <v>0.95752132329999995</v>
      </c>
      <c r="U84" s="37">
        <v>0.9585087283</v>
      </c>
      <c r="V84" s="50">
        <v>0.95281298280000004</v>
      </c>
      <c r="W84" s="58">
        <v>0.95042197750000001</v>
      </c>
      <c r="X84" s="58">
        <v>0.95012999099999995</v>
      </c>
      <c r="Y84" s="37">
        <v>0.95534832810000003</v>
      </c>
      <c r="Z84" s="50">
        <v>0.9469698446</v>
      </c>
      <c r="AA84" s="58">
        <v>0.94279502680000005</v>
      </c>
      <c r="AB84" s="58">
        <v>0.99454913180000004</v>
      </c>
      <c r="AC84" s="37">
        <v>0.99445452379999999</v>
      </c>
      <c r="AD84" s="50">
        <v>0.99586370660000001</v>
      </c>
      <c r="AE84" s="58">
        <v>0.99607403350000001</v>
      </c>
      <c r="AF84" s="58">
        <v>0.99358158620000003</v>
      </c>
      <c r="AG84" s="37">
        <v>0.99367156889999997</v>
      </c>
      <c r="AH84" s="50">
        <v>0.9856636969</v>
      </c>
      <c r="AI84" s="58">
        <v>0.98982952049999995</v>
      </c>
      <c r="AJ84" s="58">
        <v>0.98898769539999998</v>
      </c>
      <c r="AK84" s="37">
        <v>1.9880734446999999</v>
      </c>
      <c r="AL84" s="50">
        <v>0.98857618260000002</v>
      </c>
      <c r="AM84" s="58">
        <v>0.98974605869999999</v>
      </c>
      <c r="AN84" s="58">
        <v>1</v>
      </c>
      <c r="AO84" s="37">
        <v>0</v>
      </c>
      <c r="AP84" s="50">
        <v>0</v>
      </c>
      <c r="AQ84" s="58">
        <v>1.8395556792000001</v>
      </c>
      <c r="AR84" s="58">
        <v>1.8320536824</v>
      </c>
      <c r="AS84" s="37">
        <v>0.98913638260000003</v>
      </c>
      <c r="AT84" s="50">
        <v>0.97470806379999997</v>
      </c>
      <c r="AU84" s="58">
        <v>0.95137826150000004</v>
      </c>
      <c r="AV84" s="58">
        <v>0</v>
      </c>
      <c r="AW84" s="37">
        <v>0.75319126940000003</v>
      </c>
      <c r="AX84" s="50">
        <v>0.75717431059999996</v>
      </c>
      <c r="AY84" s="58">
        <v>1.6746698325</v>
      </c>
      <c r="AZ84" s="58">
        <v>1.6259270576</v>
      </c>
      <c r="BA84" s="37">
        <v>1.5351290643</v>
      </c>
      <c r="BB84" s="50">
        <v>1.4673858336000001</v>
      </c>
      <c r="BC84" s="58">
        <v>0.70952606679999997</v>
      </c>
      <c r="BD84" s="58">
        <v>0.73028406010000002</v>
      </c>
      <c r="BE84" s="37">
        <v>2.2182210540999998</v>
      </c>
      <c r="BF84" s="50">
        <v>2.2219448758000002</v>
      </c>
      <c r="BG84" s="58">
        <v>3.9839986539000001</v>
      </c>
      <c r="BH84" s="58">
        <v>3.7328815892999998</v>
      </c>
      <c r="BI84" s="37">
        <v>4.3306215068</v>
      </c>
      <c r="BJ84" s="50">
        <v>4</v>
      </c>
      <c r="BK84" s="58">
        <v>3</v>
      </c>
      <c r="BL84" s="58">
        <v>5</v>
      </c>
      <c r="BM84" s="37">
        <v>6</v>
      </c>
      <c r="BN84" s="50">
        <v>4</v>
      </c>
      <c r="BO84" s="58">
        <v>15</v>
      </c>
      <c r="BP84" s="58">
        <v>17</v>
      </c>
      <c r="BQ84" s="37">
        <v>7</v>
      </c>
      <c r="BR84" s="50">
        <v>6</v>
      </c>
      <c r="BS84" s="58">
        <v>17</v>
      </c>
      <c r="BT84" s="58">
        <v>15</v>
      </c>
      <c r="BU84" s="37">
        <v>8</v>
      </c>
      <c r="BV84" s="50">
        <v>17</v>
      </c>
      <c r="BW84" s="58">
        <v>17</v>
      </c>
      <c r="BX84" s="58">
        <v>18.363121199999998</v>
      </c>
      <c r="BY84" s="37">
        <v>8.3693883421000006</v>
      </c>
      <c r="BZ84" s="50">
        <v>8.4245224331999999</v>
      </c>
      <c r="CA84" s="58">
        <v>16.422294324999999</v>
      </c>
      <c r="CB84" s="58">
        <v>13.4301105</v>
      </c>
      <c r="CC84" s="37">
        <v>9.4357330340000001</v>
      </c>
      <c r="CD84" s="50">
        <v>7.4184983708000001</v>
      </c>
      <c r="CE84" s="58">
        <v>13.418897104999999</v>
      </c>
      <c r="CF84" s="58">
        <v>12.42930243</v>
      </c>
      <c r="CG84" s="37">
        <v>7.4285902906999999</v>
      </c>
      <c r="CH84" s="50">
        <v>9.4792056167999998</v>
      </c>
      <c r="CI84" s="58">
        <v>10</v>
      </c>
      <c r="CJ84" s="58">
        <v>11</v>
      </c>
      <c r="CK84" s="37">
        <v>9</v>
      </c>
      <c r="CL84" s="50">
        <v>9</v>
      </c>
      <c r="CM84" s="58">
        <v>14</v>
      </c>
      <c r="CN84" s="58">
        <v>17</v>
      </c>
      <c r="CO84" s="37">
        <v>13</v>
      </c>
      <c r="CP84" s="50">
        <v>15</v>
      </c>
      <c r="CQ84" s="58">
        <v>17</v>
      </c>
      <c r="CR84" s="58">
        <v>21</v>
      </c>
      <c r="CS84" s="37">
        <v>14</v>
      </c>
      <c r="CT84" s="50">
        <v>17</v>
      </c>
      <c r="CU84" s="58">
        <v>19</v>
      </c>
      <c r="CV84" s="58">
        <v>21</v>
      </c>
      <c r="CW84" s="37">
        <v>14</v>
      </c>
      <c r="CX84" s="50">
        <v>11</v>
      </c>
      <c r="CY84" s="58">
        <v>16</v>
      </c>
      <c r="CZ84" s="58">
        <v>21</v>
      </c>
      <c r="DA84" s="37">
        <v>16</v>
      </c>
      <c r="DB84" s="50">
        <v>17</v>
      </c>
      <c r="DC84" s="58">
        <v>21</v>
      </c>
      <c r="DD84" s="58">
        <v>23</v>
      </c>
      <c r="DE84" s="37">
        <v>18</v>
      </c>
      <c r="DF84" s="50">
        <v>15</v>
      </c>
      <c r="DG84" s="58">
        <v>17</v>
      </c>
      <c r="DH84" s="58">
        <v>18</v>
      </c>
      <c r="DI84" s="70">
        <v>20</v>
      </c>
      <c r="DJ84" s="50">
        <v>21.772571667000001</v>
      </c>
      <c r="DK84" s="58">
        <v>20.129131338000001</v>
      </c>
      <c r="DL84" s="58">
        <v>21.642380758000002</v>
      </c>
      <c r="DM84" s="37">
        <v>24.775463340999998</v>
      </c>
      <c r="DN84" s="50">
        <v>22.854612658000001</v>
      </c>
      <c r="DO84" s="58">
        <v>17.452006247</v>
      </c>
      <c r="DP84" s="58">
        <v>18.447773809000001</v>
      </c>
      <c r="DQ84" s="37">
        <v>21.698109091999999</v>
      </c>
    </row>
    <row r="85" spans="1:121" x14ac:dyDescent="0.2">
      <c r="A85" s="6" t="s">
        <v>88</v>
      </c>
      <c r="B85" s="50">
        <v>0</v>
      </c>
      <c r="C85" s="58">
        <v>0</v>
      </c>
      <c r="D85" s="58">
        <v>0</v>
      </c>
      <c r="E85" s="37">
        <v>0</v>
      </c>
      <c r="F85" s="50">
        <v>0</v>
      </c>
      <c r="G85" s="58">
        <v>0</v>
      </c>
      <c r="H85" s="58">
        <v>0</v>
      </c>
      <c r="I85" s="37">
        <v>0</v>
      </c>
      <c r="J85" s="50">
        <v>0</v>
      </c>
      <c r="K85" s="58">
        <v>0</v>
      </c>
      <c r="L85" s="58">
        <v>0</v>
      </c>
      <c r="M85" s="37">
        <v>0</v>
      </c>
      <c r="N85" s="50">
        <v>0</v>
      </c>
      <c r="O85" s="58">
        <v>0</v>
      </c>
      <c r="P85" s="58">
        <v>0</v>
      </c>
      <c r="Q85" s="37">
        <v>0</v>
      </c>
      <c r="R85" s="50">
        <v>0</v>
      </c>
      <c r="S85" s="58">
        <v>0</v>
      </c>
      <c r="T85" s="58">
        <v>0</v>
      </c>
      <c r="U85" s="37">
        <v>0</v>
      </c>
      <c r="V85" s="50">
        <v>0</v>
      </c>
      <c r="W85" s="58">
        <v>0</v>
      </c>
      <c r="X85" s="58">
        <v>0</v>
      </c>
      <c r="Y85" s="37">
        <v>0</v>
      </c>
      <c r="Z85" s="50">
        <v>0</v>
      </c>
      <c r="AA85" s="58">
        <v>0</v>
      </c>
      <c r="AB85" s="58">
        <v>0</v>
      </c>
      <c r="AC85" s="37">
        <v>0</v>
      </c>
      <c r="AD85" s="50">
        <v>0</v>
      </c>
      <c r="AE85" s="58">
        <v>0</v>
      </c>
      <c r="AF85" s="58">
        <v>0</v>
      </c>
      <c r="AG85" s="37">
        <v>0</v>
      </c>
      <c r="AH85" s="50">
        <v>0</v>
      </c>
      <c r="AI85" s="58">
        <v>0</v>
      </c>
      <c r="AJ85" s="58">
        <v>0</v>
      </c>
      <c r="AK85" s="37">
        <v>0</v>
      </c>
      <c r="AL85" s="50">
        <v>0</v>
      </c>
      <c r="AM85" s="58">
        <v>0</v>
      </c>
      <c r="AN85" s="58">
        <v>0</v>
      </c>
      <c r="AO85" s="37">
        <v>0</v>
      </c>
      <c r="AP85" s="50">
        <v>0</v>
      </c>
      <c r="AQ85" s="58">
        <v>0</v>
      </c>
      <c r="AR85" s="58">
        <v>0</v>
      </c>
      <c r="AS85" s="37">
        <v>0</v>
      </c>
      <c r="AT85" s="50">
        <v>0</v>
      </c>
      <c r="AU85" s="58">
        <v>0</v>
      </c>
      <c r="AV85" s="58">
        <v>0</v>
      </c>
      <c r="AW85" s="37">
        <v>0</v>
      </c>
      <c r="AX85" s="50">
        <v>0</v>
      </c>
      <c r="AY85" s="58">
        <v>0</v>
      </c>
      <c r="AZ85" s="58">
        <v>0</v>
      </c>
      <c r="BA85" s="37">
        <v>0</v>
      </c>
      <c r="BB85" s="50">
        <v>0</v>
      </c>
      <c r="BC85" s="58">
        <v>0</v>
      </c>
      <c r="BD85" s="58">
        <v>0</v>
      </c>
      <c r="BE85" s="37">
        <v>0</v>
      </c>
      <c r="BF85" s="50">
        <v>0</v>
      </c>
      <c r="BG85" s="58">
        <v>0</v>
      </c>
      <c r="BH85" s="58">
        <v>0</v>
      </c>
      <c r="BI85" s="37">
        <v>0</v>
      </c>
      <c r="BJ85" s="50">
        <v>0</v>
      </c>
      <c r="BK85" s="58">
        <v>0</v>
      </c>
      <c r="BL85" s="58">
        <v>0</v>
      </c>
      <c r="BM85" s="37">
        <v>0</v>
      </c>
      <c r="BN85" s="50">
        <v>0</v>
      </c>
      <c r="BO85" s="58">
        <v>0</v>
      </c>
      <c r="BP85" s="58">
        <v>0</v>
      </c>
      <c r="BQ85" s="37">
        <v>0</v>
      </c>
      <c r="BR85" s="50">
        <v>0</v>
      </c>
      <c r="BS85" s="58">
        <v>0</v>
      </c>
      <c r="BT85" s="58">
        <v>0</v>
      </c>
      <c r="BU85" s="37">
        <v>0</v>
      </c>
      <c r="BV85" s="50">
        <v>0</v>
      </c>
      <c r="BW85" s="58">
        <v>0</v>
      </c>
      <c r="BX85" s="58">
        <v>0</v>
      </c>
      <c r="BY85" s="37">
        <v>0</v>
      </c>
      <c r="BZ85" s="50">
        <v>0</v>
      </c>
      <c r="CA85" s="58">
        <v>0</v>
      </c>
      <c r="CB85" s="58">
        <v>0</v>
      </c>
      <c r="CC85" s="37">
        <v>0</v>
      </c>
      <c r="CD85" s="50">
        <v>0</v>
      </c>
      <c r="CE85" s="58">
        <v>0</v>
      </c>
      <c r="CF85" s="58">
        <v>0</v>
      </c>
      <c r="CG85" s="37">
        <v>0</v>
      </c>
      <c r="CH85" s="50">
        <v>0</v>
      </c>
      <c r="CI85" s="58">
        <v>0</v>
      </c>
      <c r="CJ85" s="58">
        <v>0</v>
      </c>
      <c r="CK85" s="37">
        <v>0</v>
      </c>
      <c r="CL85" s="50">
        <v>0</v>
      </c>
      <c r="CM85" s="58">
        <v>0</v>
      </c>
      <c r="CN85" s="58">
        <v>0</v>
      </c>
      <c r="CO85" s="37">
        <v>0</v>
      </c>
      <c r="CP85" s="50">
        <v>0</v>
      </c>
      <c r="CQ85" s="58">
        <v>0</v>
      </c>
      <c r="CR85" s="58">
        <v>0</v>
      </c>
      <c r="CS85" s="37">
        <v>1</v>
      </c>
      <c r="CT85" s="50">
        <v>1</v>
      </c>
      <c r="CU85" s="58">
        <v>1</v>
      </c>
      <c r="CV85" s="58">
        <v>1</v>
      </c>
      <c r="CW85" s="37">
        <v>1</v>
      </c>
      <c r="CX85" s="50">
        <v>1</v>
      </c>
      <c r="CY85" s="58">
        <v>1</v>
      </c>
      <c r="CZ85" s="58">
        <v>1</v>
      </c>
      <c r="DA85" s="37">
        <v>1</v>
      </c>
      <c r="DB85" s="50">
        <v>1</v>
      </c>
      <c r="DC85" s="58">
        <v>1</v>
      </c>
      <c r="DD85" s="58">
        <v>1</v>
      </c>
      <c r="DE85" s="37">
        <v>1</v>
      </c>
      <c r="DF85" s="50">
        <v>1</v>
      </c>
      <c r="DG85" s="58">
        <v>0</v>
      </c>
      <c r="DH85" s="58">
        <v>0</v>
      </c>
      <c r="DI85" s="70">
        <v>0</v>
      </c>
      <c r="DJ85" s="50">
        <v>0</v>
      </c>
      <c r="DK85" s="58">
        <v>0</v>
      </c>
      <c r="DL85" s="58">
        <v>0</v>
      </c>
      <c r="DM85" s="37">
        <v>0</v>
      </c>
      <c r="DN85" s="50">
        <v>0</v>
      </c>
      <c r="DO85" s="58">
        <v>0</v>
      </c>
      <c r="DP85" s="58">
        <v>0</v>
      </c>
      <c r="DQ85" s="37">
        <v>0</v>
      </c>
    </row>
    <row r="86" spans="1:121" x14ac:dyDescent="0.2">
      <c r="A86" s="6" t="s">
        <v>64</v>
      </c>
      <c r="B86" s="50">
        <v>0</v>
      </c>
      <c r="C86" s="58">
        <v>0</v>
      </c>
      <c r="D86" s="58">
        <v>0</v>
      </c>
      <c r="E86" s="37">
        <v>0</v>
      </c>
      <c r="F86" s="50">
        <v>0</v>
      </c>
      <c r="G86" s="58">
        <v>0</v>
      </c>
      <c r="H86" s="58">
        <v>0</v>
      </c>
      <c r="I86" s="37">
        <v>0</v>
      </c>
      <c r="J86" s="50">
        <v>0</v>
      </c>
      <c r="K86" s="58">
        <v>0</v>
      </c>
      <c r="L86" s="58">
        <v>0</v>
      </c>
      <c r="M86" s="37">
        <v>0</v>
      </c>
      <c r="N86" s="50">
        <v>0</v>
      </c>
      <c r="O86" s="58">
        <v>0</v>
      </c>
      <c r="P86" s="58">
        <v>0</v>
      </c>
      <c r="Q86" s="37">
        <v>0</v>
      </c>
      <c r="R86" s="50">
        <v>0</v>
      </c>
      <c r="S86" s="58">
        <v>0</v>
      </c>
      <c r="T86" s="58">
        <v>0</v>
      </c>
      <c r="U86" s="37">
        <v>0</v>
      </c>
      <c r="V86" s="50">
        <v>0</v>
      </c>
      <c r="W86" s="58">
        <v>0.95659508599999998</v>
      </c>
      <c r="X86" s="58">
        <v>0.95628839519999997</v>
      </c>
      <c r="Y86" s="37">
        <v>0.95649926750000003</v>
      </c>
      <c r="Z86" s="50">
        <v>0.95512407050000003</v>
      </c>
      <c r="AA86" s="58">
        <v>0.95310370420000001</v>
      </c>
      <c r="AB86" s="58">
        <v>0.99565117589999996</v>
      </c>
      <c r="AC86" s="37">
        <v>0.99544355969999998</v>
      </c>
      <c r="AD86" s="50">
        <v>0.99659635030000004</v>
      </c>
      <c r="AE86" s="58">
        <v>0.99697159120000001</v>
      </c>
      <c r="AF86" s="58">
        <v>1.9904288795</v>
      </c>
      <c r="AG86" s="37">
        <v>1.9896896184999999</v>
      </c>
      <c r="AH86" s="50">
        <v>1.9889947432999999</v>
      </c>
      <c r="AI86" s="58">
        <v>1.9920631757</v>
      </c>
      <c r="AJ86" s="58">
        <v>0.99601620680000003</v>
      </c>
      <c r="AK86" s="37">
        <v>0.99750381340000005</v>
      </c>
      <c r="AL86" s="50">
        <v>0.99612048230000005</v>
      </c>
      <c r="AM86" s="58">
        <v>0.99742670830000002</v>
      </c>
      <c r="AN86" s="58">
        <v>1</v>
      </c>
      <c r="AO86" s="37">
        <v>0</v>
      </c>
      <c r="AP86" s="50">
        <v>0</v>
      </c>
      <c r="AQ86" s="58">
        <v>0</v>
      </c>
      <c r="AR86" s="58">
        <v>0</v>
      </c>
      <c r="AS86" s="37">
        <v>0</v>
      </c>
      <c r="AT86" s="50">
        <v>0</v>
      </c>
      <c r="AU86" s="58">
        <v>0</v>
      </c>
      <c r="AV86" s="58">
        <v>0.93400769120000005</v>
      </c>
      <c r="AW86" s="37">
        <v>0.92326312320000004</v>
      </c>
      <c r="AX86" s="50">
        <v>0.8666066322</v>
      </c>
      <c r="AY86" s="58">
        <v>0.84866828270000005</v>
      </c>
      <c r="AZ86" s="58">
        <v>0.86428294260000005</v>
      </c>
      <c r="BA86" s="37">
        <v>0.80776890499999998</v>
      </c>
      <c r="BB86" s="50">
        <v>0.77104337909999998</v>
      </c>
      <c r="BC86" s="58">
        <v>0.74623428719999996</v>
      </c>
      <c r="BD86" s="58">
        <v>0.72070901040000002</v>
      </c>
      <c r="BE86" s="37">
        <v>0.73262248009999997</v>
      </c>
      <c r="BF86" s="50">
        <v>1.4438144173</v>
      </c>
      <c r="BG86" s="58">
        <v>1.4035316885</v>
      </c>
      <c r="BH86" s="58">
        <v>1.3144840575000001</v>
      </c>
      <c r="BI86" s="37">
        <v>1.3154862708999999</v>
      </c>
      <c r="BJ86" s="50">
        <v>2.5137319481999998</v>
      </c>
      <c r="BK86" s="58">
        <v>2.5130668531999998</v>
      </c>
      <c r="BL86" s="58">
        <v>2.512626381</v>
      </c>
      <c r="BM86" s="37">
        <v>1.5201279463999999</v>
      </c>
      <c r="BN86" s="50">
        <v>3</v>
      </c>
      <c r="BO86" s="58">
        <v>1</v>
      </c>
      <c r="BP86" s="58">
        <v>1</v>
      </c>
      <c r="BQ86" s="37">
        <v>0</v>
      </c>
      <c r="BR86" s="50">
        <v>1</v>
      </c>
      <c r="BS86" s="58">
        <v>2</v>
      </c>
      <c r="BT86" s="58">
        <v>2</v>
      </c>
      <c r="BU86" s="37">
        <v>1</v>
      </c>
      <c r="BV86" s="50">
        <v>1</v>
      </c>
      <c r="BW86" s="58">
        <v>1</v>
      </c>
      <c r="BX86" s="58">
        <v>1</v>
      </c>
      <c r="BY86" s="37">
        <v>1</v>
      </c>
      <c r="BZ86" s="50">
        <v>1</v>
      </c>
      <c r="CA86" s="58">
        <v>4</v>
      </c>
      <c r="CB86" s="58">
        <v>4</v>
      </c>
      <c r="CC86" s="37">
        <v>2</v>
      </c>
      <c r="CD86" s="50">
        <v>0</v>
      </c>
      <c r="CE86" s="58">
        <v>1</v>
      </c>
      <c r="CF86" s="58">
        <v>1</v>
      </c>
      <c r="CG86" s="37">
        <v>1</v>
      </c>
      <c r="CH86" s="50">
        <v>2</v>
      </c>
      <c r="CI86" s="58">
        <v>5</v>
      </c>
      <c r="CJ86" s="58">
        <v>5</v>
      </c>
      <c r="CK86" s="37">
        <v>5</v>
      </c>
      <c r="CL86" s="50">
        <v>6</v>
      </c>
      <c r="CM86" s="58">
        <v>7</v>
      </c>
      <c r="CN86" s="58">
        <v>8</v>
      </c>
      <c r="CO86" s="37">
        <v>3</v>
      </c>
      <c r="CP86" s="50">
        <v>3</v>
      </c>
      <c r="CQ86" s="58">
        <v>5</v>
      </c>
      <c r="CR86" s="58">
        <v>5</v>
      </c>
      <c r="CS86" s="37">
        <v>3</v>
      </c>
      <c r="CT86" s="50">
        <v>4</v>
      </c>
      <c r="CU86" s="58">
        <v>3</v>
      </c>
      <c r="CV86" s="58">
        <v>5</v>
      </c>
      <c r="CW86" s="37">
        <v>5</v>
      </c>
      <c r="CX86" s="50">
        <v>5</v>
      </c>
      <c r="CY86" s="58">
        <v>5</v>
      </c>
      <c r="CZ86" s="58">
        <v>4</v>
      </c>
      <c r="DA86" s="37">
        <v>3</v>
      </c>
      <c r="DB86" s="50">
        <v>3</v>
      </c>
      <c r="DC86" s="58">
        <v>5</v>
      </c>
      <c r="DD86" s="58">
        <v>4</v>
      </c>
      <c r="DE86" s="37">
        <v>3</v>
      </c>
      <c r="DF86" s="50">
        <v>2</v>
      </c>
      <c r="DG86" s="58">
        <v>2</v>
      </c>
      <c r="DH86" s="58">
        <v>4</v>
      </c>
      <c r="DI86" s="70">
        <v>4</v>
      </c>
      <c r="DJ86" s="50">
        <v>5.1388639673999998</v>
      </c>
      <c r="DK86" s="58">
        <v>4.4028455387000003</v>
      </c>
      <c r="DL86" s="58">
        <v>3.5254298818000001</v>
      </c>
      <c r="DM86" s="37">
        <v>3.5276615882</v>
      </c>
      <c r="DN86" s="50">
        <v>3.5161202323</v>
      </c>
      <c r="DO86" s="58">
        <v>3.5229665649999999</v>
      </c>
      <c r="DP86" s="58">
        <v>3.5242016333000001</v>
      </c>
      <c r="DQ86" s="37">
        <v>3.5318996365999999</v>
      </c>
    </row>
    <row r="87" spans="1:121" x14ac:dyDescent="0.2">
      <c r="A87" s="6" t="s">
        <v>65</v>
      </c>
      <c r="B87" s="50">
        <v>0</v>
      </c>
      <c r="C87" s="58">
        <v>0</v>
      </c>
      <c r="D87" s="58">
        <v>0</v>
      </c>
      <c r="E87" s="37">
        <v>0</v>
      </c>
      <c r="F87" s="50">
        <v>0</v>
      </c>
      <c r="G87" s="58">
        <v>0</v>
      </c>
      <c r="H87" s="58">
        <v>0</v>
      </c>
      <c r="I87" s="37">
        <v>0</v>
      </c>
      <c r="J87" s="50">
        <v>0</v>
      </c>
      <c r="K87" s="58">
        <v>0</v>
      </c>
      <c r="L87" s="58">
        <v>0</v>
      </c>
      <c r="M87" s="37">
        <v>0</v>
      </c>
      <c r="N87" s="50">
        <v>0</v>
      </c>
      <c r="O87" s="58">
        <v>0</v>
      </c>
      <c r="P87" s="58">
        <v>0</v>
      </c>
      <c r="Q87" s="37">
        <v>0</v>
      </c>
      <c r="R87" s="50">
        <v>0</v>
      </c>
      <c r="S87" s="58">
        <v>0</v>
      </c>
      <c r="T87" s="58">
        <v>0</v>
      </c>
      <c r="U87" s="37">
        <v>0</v>
      </c>
      <c r="V87" s="50">
        <v>0</v>
      </c>
      <c r="W87" s="58">
        <v>0</v>
      </c>
      <c r="X87" s="58">
        <v>0</v>
      </c>
      <c r="Y87" s="37">
        <v>0</v>
      </c>
      <c r="Z87" s="50">
        <v>0</v>
      </c>
      <c r="AA87" s="58">
        <v>0</v>
      </c>
      <c r="AB87" s="58">
        <v>0</v>
      </c>
      <c r="AC87" s="37">
        <v>0</v>
      </c>
      <c r="AD87" s="50">
        <v>0</v>
      </c>
      <c r="AE87" s="58">
        <v>0</v>
      </c>
      <c r="AF87" s="58">
        <v>0</v>
      </c>
      <c r="AG87" s="37">
        <v>0</v>
      </c>
      <c r="AH87" s="50">
        <v>0</v>
      </c>
      <c r="AI87" s="58">
        <v>0</v>
      </c>
      <c r="AJ87" s="58">
        <v>0</v>
      </c>
      <c r="AK87" s="37">
        <v>0</v>
      </c>
      <c r="AL87" s="50">
        <v>0</v>
      </c>
      <c r="AM87" s="58">
        <v>0</v>
      </c>
      <c r="AN87" s="58">
        <v>0</v>
      </c>
      <c r="AO87" s="37">
        <v>0</v>
      </c>
      <c r="AP87" s="50">
        <v>0</v>
      </c>
      <c r="AQ87" s="58">
        <v>0</v>
      </c>
      <c r="AR87" s="58">
        <v>0</v>
      </c>
      <c r="AS87" s="37">
        <v>0</v>
      </c>
      <c r="AT87" s="50">
        <v>0</v>
      </c>
      <c r="AU87" s="58">
        <v>0</v>
      </c>
      <c r="AV87" s="58">
        <v>0</v>
      </c>
      <c r="AW87" s="37">
        <v>0</v>
      </c>
      <c r="AX87" s="50">
        <v>0</v>
      </c>
      <c r="AY87" s="58">
        <v>0</v>
      </c>
      <c r="AZ87" s="58">
        <v>0</v>
      </c>
      <c r="BA87" s="37">
        <v>0</v>
      </c>
      <c r="BB87" s="50">
        <v>0</v>
      </c>
      <c r="BC87" s="58">
        <v>0</v>
      </c>
      <c r="BD87" s="58">
        <v>0</v>
      </c>
      <c r="BE87" s="37">
        <v>0</v>
      </c>
      <c r="BF87" s="50">
        <v>0</v>
      </c>
      <c r="BG87" s="58">
        <v>0</v>
      </c>
      <c r="BH87" s="58">
        <v>0</v>
      </c>
      <c r="BI87" s="37">
        <v>0</v>
      </c>
      <c r="BJ87" s="50">
        <v>0</v>
      </c>
      <c r="BK87" s="58">
        <v>0</v>
      </c>
      <c r="BL87" s="58">
        <v>0</v>
      </c>
      <c r="BM87" s="37">
        <v>0</v>
      </c>
      <c r="BN87" s="50">
        <v>0</v>
      </c>
      <c r="BO87" s="58">
        <v>0</v>
      </c>
      <c r="BP87" s="58">
        <v>0</v>
      </c>
      <c r="BQ87" s="37">
        <v>0</v>
      </c>
      <c r="BR87" s="50">
        <v>0</v>
      </c>
      <c r="BS87" s="58">
        <v>1</v>
      </c>
      <c r="BT87" s="58">
        <v>1</v>
      </c>
      <c r="BU87" s="37">
        <v>0</v>
      </c>
      <c r="BV87" s="50">
        <v>0</v>
      </c>
      <c r="BW87" s="58">
        <v>0</v>
      </c>
      <c r="BX87" s="58">
        <v>0</v>
      </c>
      <c r="BY87" s="37">
        <v>0</v>
      </c>
      <c r="BZ87" s="50">
        <v>0</v>
      </c>
      <c r="CA87" s="58">
        <v>0</v>
      </c>
      <c r="CB87" s="58">
        <v>0</v>
      </c>
      <c r="CC87" s="37">
        <v>0</v>
      </c>
      <c r="CD87" s="50">
        <v>0</v>
      </c>
      <c r="CE87" s="58">
        <v>0</v>
      </c>
      <c r="CF87" s="58">
        <v>0</v>
      </c>
      <c r="CG87" s="37">
        <v>0</v>
      </c>
      <c r="CH87" s="50">
        <v>0</v>
      </c>
      <c r="CI87" s="58">
        <v>0</v>
      </c>
      <c r="CJ87" s="58">
        <v>0</v>
      </c>
      <c r="CK87" s="37">
        <v>0</v>
      </c>
      <c r="CL87" s="50">
        <v>0</v>
      </c>
      <c r="CM87" s="58">
        <v>0</v>
      </c>
      <c r="CN87" s="58">
        <v>0</v>
      </c>
      <c r="CO87" s="37">
        <v>0</v>
      </c>
      <c r="CP87" s="50">
        <v>0</v>
      </c>
      <c r="CQ87" s="58">
        <v>1</v>
      </c>
      <c r="CR87" s="58">
        <v>1</v>
      </c>
      <c r="CS87" s="37">
        <v>0</v>
      </c>
      <c r="CT87" s="50">
        <v>0</v>
      </c>
      <c r="CU87" s="58">
        <v>0</v>
      </c>
      <c r="CV87" s="58">
        <v>1</v>
      </c>
      <c r="CW87" s="37">
        <v>1</v>
      </c>
      <c r="CX87" s="50">
        <v>2</v>
      </c>
      <c r="CY87" s="58">
        <v>1</v>
      </c>
      <c r="CZ87" s="58">
        <v>2</v>
      </c>
      <c r="DA87" s="37">
        <v>0</v>
      </c>
      <c r="DB87" s="50">
        <v>0</v>
      </c>
      <c r="DC87" s="58">
        <v>2</v>
      </c>
      <c r="DD87" s="58">
        <v>3</v>
      </c>
      <c r="DE87" s="37">
        <v>0</v>
      </c>
      <c r="DF87" s="50">
        <v>1</v>
      </c>
      <c r="DG87" s="58">
        <v>2</v>
      </c>
      <c r="DH87" s="58">
        <v>2</v>
      </c>
      <c r="DI87" s="70">
        <v>0</v>
      </c>
      <c r="DJ87" s="50">
        <v>0.93597521439999998</v>
      </c>
      <c r="DK87" s="58">
        <v>1.7961084642</v>
      </c>
      <c r="DL87" s="58">
        <v>1.8005917087000001</v>
      </c>
      <c r="DM87" s="37">
        <v>0.87414394679999996</v>
      </c>
      <c r="DN87" s="50">
        <v>0.87358709580000005</v>
      </c>
      <c r="DO87" s="58">
        <v>1.8111824544999999</v>
      </c>
      <c r="DP87" s="58">
        <v>1.8092139423</v>
      </c>
      <c r="DQ87" s="37">
        <v>0.8767280744</v>
      </c>
    </row>
    <row r="88" spans="1:121" x14ac:dyDescent="0.2">
      <c r="A88" s="6" t="s">
        <v>77</v>
      </c>
      <c r="B88" s="50">
        <v>0</v>
      </c>
      <c r="C88" s="58">
        <v>0</v>
      </c>
      <c r="D88" s="58">
        <v>0</v>
      </c>
      <c r="E88" s="37">
        <v>0</v>
      </c>
      <c r="F88" s="50">
        <v>0</v>
      </c>
      <c r="G88" s="58">
        <v>0</v>
      </c>
      <c r="H88" s="58">
        <v>0</v>
      </c>
      <c r="I88" s="37">
        <v>0</v>
      </c>
      <c r="J88" s="50">
        <v>0</v>
      </c>
      <c r="K88" s="58">
        <v>0</v>
      </c>
      <c r="L88" s="58">
        <v>0</v>
      </c>
      <c r="M88" s="37">
        <v>0.95824366159999996</v>
      </c>
      <c r="N88" s="50">
        <v>0.96101122760000002</v>
      </c>
      <c r="O88" s="58">
        <v>1.888138334</v>
      </c>
      <c r="P88" s="58">
        <v>1.8848982678999999</v>
      </c>
      <c r="Q88" s="37">
        <v>1.8899969693000001</v>
      </c>
      <c r="R88" s="50">
        <v>0.95657660700000002</v>
      </c>
      <c r="S88" s="58">
        <v>0.95522998029999995</v>
      </c>
      <c r="T88" s="58">
        <v>0.95256127040000005</v>
      </c>
      <c r="U88" s="37">
        <v>0.95422619669999997</v>
      </c>
      <c r="V88" s="50">
        <v>0.95370347649999998</v>
      </c>
      <c r="W88" s="58">
        <v>0.95168040850000002</v>
      </c>
      <c r="X88" s="58">
        <v>0.95173206539999999</v>
      </c>
      <c r="Y88" s="37">
        <v>0.95672760420000003</v>
      </c>
      <c r="Z88" s="50">
        <v>0.94869390440000001</v>
      </c>
      <c r="AA88" s="58">
        <v>0</v>
      </c>
      <c r="AB88" s="58">
        <v>0.99572817889999998</v>
      </c>
      <c r="AC88" s="37">
        <v>0.99560288870000002</v>
      </c>
      <c r="AD88" s="50">
        <v>0.99676745529999999</v>
      </c>
      <c r="AE88" s="58">
        <v>0.99711509330000003</v>
      </c>
      <c r="AF88" s="58">
        <v>1.9893855216</v>
      </c>
      <c r="AG88" s="37">
        <v>1.9893244358</v>
      </c>
      <c r="AH88" s="50">
        <v>1.9885764991999999</v>
      </c>
      <c r="AI88" s="58">
        <v>2.984430567</v>
      </c>
      <c r="AJ88" s="58">
        <v>2.9846882634999998</v>
      </c>
      <c r="AK88" s="37">
        <v>2.9912954126</v>
      </c>
      <c r="AL88" s="50">
        <v>2.9848533756000002</v>
      </c>
      <c r="AM88" s="58">
        <v>1.9942690642000001</v>
      </c>
      <c r="AN88" s="58">
        <v>2</v>
      </c>
      <c r="AO88" s="37">
        <v>0</v>
      </c>
      <c r="AP88" s="50">
        <v>0</v>
      </c>
      <c r="AQ88" s="58">
        <v>2</v>
      </c>
      <c r="AR88" s="58">
        <v>1.9932566915000001</v>
      </c>
      <c r="AS88" s="37">
        <v>1.9949692454000001</v>
      </c>
      <c r="AT88" s="50">
        <v>1.9881300266999999</v>
      </c>
      <c r="AU88" s="58">
        <v>0.98771665490000005</v>
      </c>
      <c r="AV88" s="58">
        <v>1.9641287681999999</v>
      </c>
      <c r="AW88" s="37">
        <v>0</v>
      </c>
      <c r="AX88" s="50">
        <v>1.8727199509000001</v>
      </c>
      <c r="AY88" s="58">
        <v>1.7600224912</v>
      </c>
      <c r="AZ88" s="58">
        <v>3.49757797</v>
      </c>
      <c r="BA88" s="37">
        <v>2.6294549709999999</v>
      </c>
      <c r="BB88" s="50">
        <v>1.3922944045000001</v>
      </c>
      <c r="BC88" s="58">
        <v>0.91857662120000005</v>
      </c>
      <c r="BD88" s="58">
        <v>0.91297701360000005</v>
      </c>
      <c r="BE88" s="37">
        <v>0.91732311550000001</v>
      </c>
      <c r="BF88" s="50">
        <v>0.92307212360000002</v>
      </c>
      <c r="BG88" s="58">
        <v>0.92747735949999999</v>
      </c>
      <c r="BH88" s="58">
        <v>0</v>
      </c>
      <c r="BI88" s="37">
        <v>0</v>
      </c>
      <c r="BJ88" s="50">
        <v>0</v>
      </c>
      <c r="BK88" s="58">
        <v>0</v>
      </c>
      <c r="BL88" s="58">
        <v>0</v>
      </c>
      <c r="BM88" s="37">
        <v>0</v>
      </c>
      <c r="BN88" s="50">
        <v>0</v>
      </c>
      <c r="BO88" s="58">
        <v>0</v>
      </c>
      <c r="BP88" s="58">
        <v>0</v>
      </c>
      <c r="BQ88" s="37">
        <v>0</v>
      </c>
      <c r="BR88" s="50">
        <v>0</v>
      </c>
      <c r="BS88" s="58">
        <v>1</v>
      </c>
      <c r="BT88" s="58">
        <v>0</v>
      </c>
      <c r="BU88" s="37">
        <v>1</v>
      </c>
      <c r="BV88" s="50">
        <v>1</v>
      </c>
      <c r="BW88" s="58">
        <v>1</v>
      </c>
      <c r="BX88" s="58">
        <v>2.5608068632999998</v>
      </c>
      <c r="BY88" s="37">
        <v>3.5269647148000001</v>
      </c>
      <c r="BZ88" s="50">
        <v>4</v>
      </c>
      <c r="CA88" s="58">
        <v>3</v>
      </c>
      <c r="CB88" s="58">
        <v>5</v>
      </c>
      <c r="CC88" s="37">
        <v>4</v>
      </c>
      <c r="CD88" s="50">
        <v>6</v>
      </c>
      <c r="CE88" s="58">
        <v>6</v>
      </c>
      <c r="CF88" s="58">
        <v>5</v>
      </c>
      <c r="CG88" s="37">
        <v>5</v>
      </c>
      <c r="CH88" s="50">
        <v>6</v>
      </c>
      <c r="CI88" s="58">
        <v>7</v>
      </c>
      <c r="CJ88" s="58">
        <v>6</v>
      </c>
      <c r="CK88" s="37">
        <v>9</v>
      </c>
      <c r="CL88" s="50">
        <v>12</v>
      </c>
      <c r="CM88" s="58">
        <v>14</v>
      </c>
      <c r="CN88" s="58">
        <v>17</v>
      </c>
      <c r="CO88" s="37">
        <v>18</v>
      </c>
      <c r="CP88" s="50">
        <v>17</v>
      </c>
      <c r="CQ88" s="58">
        <v>12</v>
      </c>
      <c r="CR88" s="58">
        <v>12</v>
      </c>
      <c r="CS88" s="37">
        <v>12</v>
      </c>
      <c r="CT88" s="50">
        <v>10</v>
      </c>
      <c r="CU88" s="58">
        <v>10</v>
      </c>
      <c r="CV88" s="58">
        <v>9</v>
      </c>
      <c r="CW88" s="37">
        <v>10</v>
      </c>
      <c r="CX88" s="50">
        <v>11</v>
      </c>
      <c r="CY88" s="58">
        <v>12</v>
      </c>
      <c r="CZ88" s="58">
        <v>13</v>
      </c>
      <c r="DA88" s="37">
        <v>12</v>
      </c>
      <c r="DB88" s="50">
        <v>13</v>
      </c>
      <c r="DC88" s="58">
        <v>13</v>
      </c>
      <c r="DD88" s="58">
        <v>13</v>
      </c>
      <c r="DE88" s="37">
        <v>14</v>
      </c>
      <c r="DF88" s="50">
        <v>15</v>
      </c>
      <c r="DG88" s="58">
        <v>12</v>
      </c>
      <c r="DH88" s="58">
        <v>12</v>
      </c>
      <c r="DI88" s="70">
        <v>13</v>
      </c>
      <c r="DJ88" s="50">
        <v>15.514613170000001</v>
      </c>
      <c r="DK88" s="58">
        <v>13.7239556</v>
      </c>
      <c r="DL88" s="58">
        <v>14.522559459</v>
      </c>
      <c r="DM88" s="37">
        <v>14.375827069</v>
      </c>
      <c r="DN88" s="50">
        <v>13.309918731</v>
      </c>
      <c r="DO88" s="58">
        <v>14.267192065</v>
      </c>
      <c r="DP88" s="58">
        <v>15.225641510999999</v>
      </c>
      <c r="DQ88" s="37">
        <v>16.051901451999999</v>
      </c>
    </row>
    <row r="89" spans="1:121" x14ac:dyDescent="0.2">
      <c r="A89" s="6" t="s">
        <v>78</v>
      </c>
      <c r="B89" s="50">
        <v>0.95739631140000003</v>
      </c>
      <c r="C89" s="58">
        <v>0.95840588999999998</v>
      </c>
      <c r="D89" s="58">
        <v>0</v>
      </c>
      <c r="E89" s="37">
        <v>0.93854189619999995</v>
      </c>
      <c r="F89" s="50">
        <v>0.94962349310000005</v>
      </c>
      <c r="G89" s="58">
        <v>0.95028453219999998</v>
      </c>
      <c r="H89" s="58">
        <v>0.95078431750000003</v>
      </c>
      <c r="I89" s="37">
        <v>1.8867011380000001</v>
      </c>
      <c r="J89" s="50">
        <v>1.8897427228999999</v>
      </c>
      <c r="K89" s="58">
        <v>2.8498784992999999</v>
      </c>
      <c r="L89" s="58">
        <v>3.7857036825999999</v>
      </c>
      <c r="M89" s="37">
        <v>3.7864275808999999</v>
      </c>
      <c r="N89" s="50">
        <v>3.8415625867999998</v>
      </c>
      <c r="O89" s="58">
        <v>3.8328620701</v>
      </c>
      <c r="P89" s="58">
        <v>3.8697383004999999</v>
      </c>
      <c r="Q89" s="37">
        <v>2.9138102141000002</v>
      </c>
      <c r="R89" s="50">
        <v>1.9423830123000001</v>
      </c>
      <c r="S89" s="58">
        <v>1.9179958747000001</v>
      </c>
      <c r="T89" s="58">
        <v>0.94642328549999999</v>
      </c>
      <c r="U89" s="37">
        <v>0.94698329550000004</v>
      </c>
      <c r="V89" s="50">
        <v>0.94626050299999998</v>
      </c>
      <c r="W89" s="58">
        <v>0.96346179730000003</v>
      </c>
      <c r="X89" s="58">
        <v>0.94330274520000001</v>
      </c>
      <c r="Y89" s="37">
        <v>0.94398113019999996</v>
      </c>
      <c r="Z89" s="50">
        <v>0.95179934239999997</v>
      </c>
      <c r="AA89" s="58">
        <v>0.95001731769999997</v>
      </c>
      <c r="AB89" s="58">
        <v>0.99535019430000005</v>
      </c>
      <c r="AC89" s="37">
        <v>0.99509000839999995</v>
      </c>
      <c r="AD89" s="50">
        <v>0.9964201399</v>
      </c>
      <c r="AE89" s="58">
        <v>0.99680958220000004</v>
      </c>
      <c r="AF89" s="58">
        <v>0.99457202109999998</v>
      </c>
      <c r="AG89" s="37">
        <v>0.99413301549999999</v>
      </c>
      <c r="AH89" s="50">
        <v>0.99376922140000001</v>
      </c>
      <c r="AI89" s="58">
        <v>0.99560011820000005</v>
      </c>
      <c r="AJ89" s="58">
        <v>0.99586639960000001</v>
      </c>
      <c r="AK89" s="37">
        <v>0.99738768460000005</v>
      </c>
      <c r="AL89" s="50">
        <v>0.99597866950000002</v>
      </c>
      <c r="AM89" s="58">
        <v>0.9968719398</v>
      </c>
      <c r="AN89" s="58">
        <v>1</v>
      </c>
      <c r="AO89" s="37">
        <v>0</v>
      </c>
      <c r="AP89" s="50">
        <v>0</v>
      </c>
      <c r="AQ89" s="58">
        <v>1</v>
      </c>
      <c r="AR89" s="58">
        <v>0.9962071857</v>
      </c>
      <c r="AS89" s="37">
        <v>0.99830577929999997</v>
      </c>
      <c r="AT89" s="50">
        <v>0.99429120380000002</v>
      </c>
      <c r="AU89" s="58">
        <v>0.99234046129999998</v>
      </c>
      <c r="AV89" s="58">
        <v>2.9496365805</v>
      </c>
      <c r="AW89" s="37">
        <v>2.9443666564000002</v>
      </c>
      <c r="AX89" s="50">
        <v>2.8961496238</v>
      </c>
      <c r="AY89" s="58">
        <v>2.8867038859999998</v>
      </c>
      <c r="AZ89" s="58">
        <v>4.6934693502</v>
      </c>
      <c r="BA89" s="37">
        <v>5.6212268828000003</v>
      </c>
      <c r="BB89" s="50">
        <v>7.3899302578999997</v>
      </c>
      <c r="BC89" s="58">
        <v>6.4448149050000003</v>
      </c>
      <c r="BD89" s="58">
        <v>6.3827668284000003</v>
      </c>
      <c r="BE89" s="37">
        <v>6.4236398484999997</v>
      </c>
      <c r="BF89" s="50">
        <v>5.4804460582000001</v>
      </c>
      <c r="BG89" s="58">
        <v>6.2802451259999996</v>
      </c>
      <c r="BH89" s="58">
        <v>5.2210041631999999</v>
      </c>
      <c r="BI89" s="37">
        <v>5.9581189952000004</v>
      </c>
      <c r="BJ89" s="50">
        <v>6</v>
      </c>
      <c r="BK89" s="58">
        <v>7</v>
      </c>
      <c r="BL89" s="58">
        <v>7</v>
      </c>
      <c r="BM89" s="37">
        <v>7</v>
      </c>
      <c r="BN89" s="50">
        <v>5</v>
      </c>
      <c r="BO89" s="58">
        <v>5</v>
      </c>
      <c r="BP89" s="58">
        <v>6</v>
      </c>
      <c r="BQ89" s="37">
        <v>6</v>
      </c>
      <c r="BR89" s="50">
        <v>6</v>
      </c>
      <c r="BS89" s="58">
        <v>6</v>
      </c>
      <c r="BT89" s="58">
        <v>5</v>
      </c>
      <c r="BU89" s="37">
        <v>7</v>
      </c>
      <c r="BV89" s="50">
        <v>5</v>
      </c>
      <c r="BW89" s="58">
        <v>4</v>
      </c>
      <c r="BX89" s="58">
        <v>6</v>
      </c>
      <c r="BY89" s="37">
        <v>8</v>
      </c>
      <c r="BZ89" s="50">
        <v>7</v>
      </c>
      <c r="CA89" s="58">
        <v>7</v>
      </c>
      <c r="CB89" s="58">
        <v>8</v>
      </c>
      <c r="CC89" s="37">
        <v>10</v>
      </c>
      <c r="CD89" s="50">
        <v>11</v>
      </c>
      <c r="CE89" s="58">
        <v>13</v>
      </c>
      <c r="CF89" s="58">
        <v>15</v>
      </c>
      <c r="CG89" s="37">
        <v>17</v>
      </c>
      <c r="CH89" s="50">
        <v>14</v>
      </c>
      <c r="CI89" s="58">
        <v>15</v>
      </c>
      <c r="CJ89" s="58">
        <v>16</v>
      </c>
      <c r="CK89" s="37">
        <v>17</v>
      </c>
      <c r="CL89" s="50">
        <v>16</v>
      </c>
      <c r="CM89" s="58">
        <v>16</v>
      </c>
      <c r="CN89" s="58">
        <v>15</v>
      </c>
      <c r="CO89" s="37">
        <v>17</v>
      </c>
      <c r="CP89" s="50">
        <v>16</v>
      </c>
      <c r="CQ89" s="58">
        <v>17</v>
      </c>
      <c r="CR89" s="58">
        <v>17</v>
      </c>
      <c r="CS89" s="37">
        <v>16</v>
      </c>
      <c r="CT89" s="50">
        <v>13</v>
      </c>
      <c r="CU89" s="58">
        <v>14</v>
      </c>
      <c r="CV89" s="58">
        <v>13</v>
      </c>
      <c r="CW89" s="37">
        <v>11</v>
      </c>
      <c r="CX89" s="50">
        <v>11</v>
      </c>
      <c r="CY89" s="58">
        <v>11</v>
      </c>
      <c r="CZ89" s="58">
        <v>12</v>
      </c>
      <c r="DA89" s="37">
        <v>14</v>
      </c>
      <c r="DB89" s="50">
        <v>11</v>
      </c>
      <c r="DC89" s="58">
        <v>13</v>
      </c>
      <c r="DD89" s="58">
        <v>13.351195798999999</v>
      </c>
      <c r="DE89" s="37">
        <v>11.340546897999999</v>
      </c>
      <c r="DF89" s="50">
        <v>11.337250464</v>
      </c>
      <c r="DG89" s="58">
        <v>11.310932193999999</v>
      </c>
      <c r="DH89" s="58">
        <v>9.2953868032999996</v>
      </c>
      <c r="DI89" s="70">
        <v>10.276853607</v>
      </c>
      <c r="DJ89" s="50">
        <v>16.846222994000001</v>
      </c>
      <c r="DK89" s="58">
        <v>14.884757882000001</v>
      </c>
      <c r="DL89" s="58">
        <v>16.667803683999999</v>
      </c>
      <c r="DM89" s="37">
        <v>19.231518052999999</v>
      </c>
      <c r="DN89" s="50">
        <v>16.288053368</v>
      </c>
      <c r="DO89" s="58">
        <v>15.462398525999999</v>
      </c>
      <c r="DP89" s="58">
        <v>17.261169001999999</v>
      </c>
      <c r="DQ89" s="37">
        <v>17.229330026</v>
      </c>
    </row>
    <row r="90" spans="1:121" x14ac:dyDescent="0.2">
      <c r="A90" s="6" t="s">
        <v>79</v>
      </c>
      <c r="B90" s="50">
        <v>1.9105389301</v>
      </c>
      <c r="C90" s="58">
        <v>1.9117893909999999</v>
      </c>
      <c r="D90" s="58">
        <v>0.93511631770000003</v>
      </c>
      <c r="E90" s="37">
        <v>0</v>
      </c>
      <c r="F90" s="50">
        <v>0</v>
      </c>
      <c r="G90" s="58">
        <v>0</v>
      </c>
      <c r="H90" s="58">
        <v>0.97040382510000001</v>
      </c>
      <c r="I90" s="37">
        <v>0.97001338589999997</v>
      </c>
      <c r="J90" s="50">
        <v>0.97030779540000001</v>
      </c>
      <c r="K90" s="58">
        <v>0</v>
      </c>
      <c r="L90" s="58">
        <v>0</v>
      </c>
      <c r="M90" s="37">
        <v>0</v>
      </c>
      <c r="N90" s="50">
        <v>0</v>
      </c>
      <c r="O90" s="58">
        <v>0</v>
      </c>
      <c r="P90" s="58">
        <v>0</v>
      </c>
      <c r="Q90" s="37">
        <v>0</v>
      </c>
      <c r="R90" s="50">
        <v>0</v>
      </c>
      <c r="S90" s="58">
        <v>0</v>
      </c>
      <c r="T90" s="58">
        <v>0</v>
      </c>
      <c r="U90" s="37">
        <v>0</v>
      </c>
      <c r="V90" s="50">
        <v>0</v>
      </c>
      <c r="W90" s="58">
        <v>0</v>
      </c>
      <c r="X90" s="58">
        <v>0</v>
      </c>
      <c r="Y90" s="37">
        <v>0</v>
      </c>
      <c r="Z90" s="50">
        <v>0</v>
      </c>
      <c r="AA90" s="58">
        <v>0</v>
      </c>
      <c r="AB90" s="58">
        <v>0</v>
      </c>
      <c r="AC90" s="37">
        <v>0</v>
      </c>
      <c r="AD90" s="50">
        <v>0</v>
      </c>
      <c r="AE90" s="58">
        <v>0</v>
      </c>
      <c r="AF90" s="58">
        <v>0</v>
      </c>
      <c r="AG90" s="37">
        <v>0</v>
      </c>
      <c r="AH90" s="50">
        <v>0</v>
      </c>
      <c r="AI90" s="58">
        <v>0</v>
      </c>
      <c r="AJ90" s="58">
        <v>0</v>
      </c>
      <c r="AK90" s="37">
        <v>0</v>
      </c>
      <c r="AL90" s="50">
        <v>0</v>
      </c>
      <c r="AM90" s="58">
        <v>0</v>
      </c>
      <c r="AN90" s="58">
        <v>0</v>
      </c>
      <c r="AO90" s="37">
        <v>0</v>
      </c>
      <c r="AP90" s="50">
        <v>0</v>
      </c>
      <c r="AQ90" s="58">
        <v>0</v>
      </c>
      <c r="AR90" s="58">
        <v>0</v>
      </c>
      <c r="AS90" s="37">
        <v>0</v>
      </c>
      <c r="AT90" s="50">
        <v>0</v>
      </c>
      <c r="AU90" s="58">
        <v>0</v>
      </c>
      <c r="AV90" s="58">
        <v>0</v>
      </c>
      <c r="AW90" s="37">
        <v>0.95665325759999997</v>
      </c>
      <c r="AX90" s="50">
        <v>0.93323533260000002</v>
      </c>
      <c r="AY90" s="58">
        <v>0.92801680019999999</v>
      </c>
      <c r="AZ90" s="58">
        <v>0.90278486260000002</v>
      </c>
      <c r="BA90" s="37">
        <v>0.89532861969999999</v>
      </c>
      <c r="BB90" s="50">
        <v>0.89338289640000002</v>
      </c>
      <c r="BC90" s="58">
        <v>0.86063990930000001</v>
      </c>
      <c r="BD90" s="58">
        <v>0.86500108129999997</v>
      </c>
      <c r="BE90" s="37">
        <v>0.87603580260000002</v>
      </c>
      <c r="BF90" s="50">
        <v>0.86844528980000002</v>
      </c>
      <c r="BG90" s="58">
        <v>0.86136703879999998</v>
      </c>
      <c r="BH90" s="58">
        <v>0.83910580670000001</v>
      </c>
      <c r="BI90" s="37">
        <v>0</v>
      </c>
      <c r="BJ90" s="50">
        <v>0</v>
      </c>
      <c r="BK90" s="58">
        <v>0</v>
      </c>
      <c r="BL90" s="58">
        <v>0</v>
      </c>
      <c r="BM90" s="37">
        <v>0</v>
      </c>
      <c r="BN90" s="50">
        <v>0</v>
      </c>
      <c r="BO90" s="58">
        <v>0</v>
      </c>
      <c r="BP90" s="58">
        <v>0</v>
      </c>
      <c r="BQ90" s="37">
        <v>0</v>
      </c>
      <c r="BR90" s="50">
        <v>0</v>
      </c>
      <c r="BS90" s="58">
        <v>0</v>
      </c>
      <c r="BT90" s="58">
        <v>0</v>
      </c>
      <c r="BU90" s="37">
        <v>0</v>
      </c>
      <c r="BV90" s="50">
        <v>0</v>
      </c>
      <c r="BW90" s="58">
        <v>0</v>
      </c>
      <c r="BX90" s="58">
        <v>0</v>
      </c>
      <c r="BY90" s="37">
        <v>1</v>
      </c>
      <c r="BZ90" s="50">
        <v>1</v>
      </c>
      <c r="CA90" s="58">
        <v>1</v>
      </c>
      <c r="CB90" s="58">
        <v>1</v>
      </c>
      <c r="CC90" s="37">
        <v>1</v>
      </c>
      <c r="CD90" s="50">
        <v>1</v>
      </c>
      <c r="CE90" s="58">
        <v>1</v>
      </c>
      <c r="CF90" s="58">
        <v>2</v>
      </c>
      <c r="CG90" s="37">
        <v>2</v>
      </c>
      <c r="CH90" s="50">
        <v>2</v>
      </c>
      <c r="CI90" s="58">
        <v>2</v>
      </c>
      <c r="CJ90" s="58">
        <v>2</v>
      </c>
      <c r="CK90" s="37">
        <v>2</v>
      </c>
      <c r="CL90" s="50">
        <v>2</v>
      </c>
      <c r="CM90" s="58">
        <v>3</v>
      </c>
      <c r="CN90" s="58">
        <v>3</v>
      </c>
      <c r="CO90" s="37">
        <v>3</v>
      </c>
      <c r="CP90" s="50">
        <v>3</v>
      </c>
      <c r="CQ90" s="58">
        <v>5</v>
      </c>
      <c r="CR90" s="58">
        <v>4</v>
      </c>
      <c r="CS90" s="37">
        <v>4</v>
      </c>
      <c r="CT90" s="50">
        <v>4</v>
      </c>
      <c r="CU90" s="58">
        <v>2</v>
      </c>
      <c r="CV90" s="58">
        <v>2</v>
      </c>
      <c r="CW90" s="37">
        <v>2</v>
      </c>
      <c r="CX90" s="50">
        <v>2</v>
      </c>
      <c r="CY90" s="58">
        <v>3</v>
      </c>
      <c r="CZ90" s="58">
        <v>4</v>
      </c>
      <c r="DA90" s="37">
        <v>3</v>
      </c>
      <c r="DB90" s="50">
        <v>3</v>
      </c>
      <c r="DC90" s="58">
        <v>4.3550248692000002</v>
      </c>
      <c r="DD90" s="58">
        <v>4.3511957989000001</v>
      </c>
      <c r="DE90" s="37">
        <v>3.3405468984</v>
      </c>
      <c r="DF90" s="50">
        <v>3.3372504639999998</v>
      </c>
      <c r="DG90" s="58">
        <v>3.3109321940999998</v>
      </c>
      <c r="DH90" s="58">
        <v>3.2953868033</v>
      </c>
      <c r="DI90" s="70">
        <v>4</v>
      </c>
      <c r="DJ90" s="50">
        <v>3.2647276950999999</v>
      </c>
      <c r="DK90" s="58">
        <v>4.0660790217000002</v>
      </c>
      <c r="DL90" s="58">
        <v>4.8953442136999996</v>
      </c>
      <c r="DM90" s="37">
        <v>3.9504427883000002</v>
      </c>
      <c r="DN90" s="50">
        <v>4.6864277597999999</v>
      </c>
      <c r="DO90" s="58">
        <v>8.7728058846000003</v>
      </c>
      <c r="DP90" s="58">
        <v>8.0169851675999997</v>
      </c>
      <c r="DQ90" s="37">
        <v>7.7594228898999997</v>
      </c>
    </row>
    <row r="91" spans="1:121" x14ac:dyDescent="0.2">
      <c r="A91" s="5" t="str">
        <f>VLOOKUP("&lt;Zeilentitel_11&gt;",Uebersetzungen!$B$3:$E$98,Uebersetzungen!$B$2+1,FALSE)</f>
        <v>Region Surselva</v>
      </c>
      <c r="B91" s="49">
        <v>0.9639223294</v>
      </c>
      <c r="C91" s="57">
        <v>0.96485064070000004</v>
      </c>
      <c r="D91" s="57">
        <v>0.9642597182</v>
      </c>
      <c r="E91" s="39">
        <v>0.96370754380000001</v>
      </c>
      <c r="F91" s="49">
        <v>0.96335479930000001</v>
      </c>
      <c r="G91" s="57">
        <v>0.96396504159999996</v>
      </c>
      <c r="H91" s="57">
        <v>0.96422984450000004</v>
      </c>
      <c r="I91" s="39">
        <v>0.96390160739999997</v>
      </c>
      <c r="J91" s="49">
        <v>0.96459248539999998</v>
      </c>
      <c r="K91" s="57">
        <v>0.96479503769999997</v>
      </c>
      <c r="L91" s="57">
        <v>0.96425209079999996</v>
      </c>
      <c r="M91" s="39">
        <v>0.96458804990000002</v>
      </c>
      <c r="N91" s="49">
        <v>0.96249183679999994</v>
      </c>
      <c r="O91" s="57">
        <v>0.96060269610000004</v>
      </c>
      <c r="P91" s="57">
        <v>0.9584600767</v>
      </c>
      <c r="Q91" s="39">
        <v>0.96130478230000005</v>
      </c>
      <c r="R91" s="49">
        <v>0.95901870929999999</v>
      </c>
      <c r="S91" s="57">
        <v>0.95733573959999996</v>
      </c>
      <c r="T91" s="57">
        <v>0</v>
      </c>
      <c r="U91" s="39">
        <v>0</v>
      </c>
      <c r="V91" s="49">
        <v>0</v>
      </c>
      <c r="W91" s="57">
        <v>0</v>
      </c>
      <c r="X91" s="57">
        <v>0</v>
      </c>
      <c r="Y91" s="39">
        <v>0</v>
      </c>
      <c r="Z91" s="49">
        <v>0</v>
      </c>
      <c r="AA91" s="57">
        <v>0</v>
      </c>
      <c r="AB91" s="57">
        <v>0</v>
      </c>
      <c r="AC91" s="39">
        <v>0.98367778610000001</v>
      </c>
      <c r="AD91" s="49">
        <v>0.98768282569999999</v>
      </c>
      <c r="AE91" s="57">
        <v>0</v>
      </c>
      <c r="AF91" s="57">
        <v>0</v>
      </c>
      <c r="AG91" s="39">
        <v>0</v>
      </c>
      <c r="AH91" s="49">
        <v>0</v>
      </c>
      <c r="AI91" s="57">
        <v>0</v>
      </c>
      <c r="AJ91" s="57">
        <v>0</v>
      </c>
      <c r="AK91" s="39">
        <v>0</v>
      </c>
      <c r="AL91" s="49">
        <v>0</v>
      </c>
      <c r="AM91" s="57">
        <v>0</v>
      </c>
      <c r="AN91" s="57">
        <v>1</v>
      </c>
      <c r="AO91" s="39">
        <v>0</v>
      </c>
      <c r="AP91" s="49">
        <v>0</v>
      </c>
      <c r="AQ91" s="57">
        <v>1</v>
      </c>
      <c r="AR91" s="57">
        <v>0.99535468949999995</v>
      </c>
      <c r="AS91" s="39">
        <v>0.99631814939999996</v>
      </c>
      <c r="AT91" s="49">
        <v>0.99148605680000002</v>
      </c>
      <c r="AU91" s="57">
        <v>0.98330138560000002</v>
      </c>
      <c r="AV91" s="57">
        <v>0.96353028679999997</v>
      </c>
      <c r="AW91" s="39">
        <v>0.96068296620000004</v>
      </c>
      <c r="AX91" s="49">
        <v>1.8312338027999999</v>
      </c>
      <c r="AY91" s="57">
        <v>0.91522260619999996</v>
      </c>
      <c r="AZ91" s="57">
        <v>0.88088474729999999</v>
      </c>
      <c r="BA91" s="39">
        <v>2.5373130178999999</v>
      </c>
      <c r="BB91" s="49">
        <v>3.1563803185000001</v>
      </c>
      <c r="BC91" s="57">
        <v>1.6484651513999999</v>
      </c>
      <c r="BD91" s="57">
        <v>1.6131051333999999</v>
      </c>
      <c r="BE91" s="39">
        <v>3.3757972075999998</v>
      </c>
      <c r="BF91" s="49">
        <v>3.3436630736000001</v>
      </c>
      <c r="BG91" s="57">
        <v>3.7758862654000001</v>
      </c>
      <c r="BH91" s="57">
        <v>3.0259732701999997</v>
      </c>
      <c r="BI91" s="39">
        <v>3.6987539650999999</v>
      </c>
      <c r="BJ91" s="49">
        <v>5</v>
      </c>
      <c r="BK91" s="57">
        <v>7</v>
      </c>
      <c r="BL91" s="57">
        <v>8</v>
      </c>
      <c r="BM91" s="39">
        <v>8</v>
      </c>
      <c r="BN91" s="49">
        <v>9</v>
      </c>
      <c r="BO91" s="57">
        <v>10</v>
      </c>
      <c r="BP91" s="57">
        <v>10</v>
      </c>
      <c r="BQ91" s="39">
        <v>10</v>
      </c>
      <c r="BR91" s="49">
        <v>11</v>
      </c>
      <c r="BS91" s="57">
        <v>14</v>
      </c>
      <c r="BT91" s="57">
        <v>14</v>
      </c>
      <c r="BU91" s="39">
        <v>13.3718408329</v>
      </c>
      <c r="BV91" s="49">
        <v>17.3788462433</v>
      </c>
      <c r="BW91" s="57">
        <v>17.367146374099999</v>
      </c>
      <c r="BX91" s="57">
        <v>16.363121200399998</v>
      </c>
      <c r="BY91" s="39">
        <v>16.369388342100002</v>
      </c>
      <c r="BZ91" s="49">
        <v>15.4245224332</v>
      </c>
      <c r="CA91" s="57">
        <v>14.422294324499999</v>
      </c>
      <c r="CB91" s="57">
        <v>15.4301105</v>
      </c>
      <c r="CC91" s="39">
        <v>15.435733034</v>
      </c>
      <c r="CD91" s="49">
        <v>15.4184983708</v>
      </c>
      <c r="CE91" s="57">
        <v>15.418897104999999</v>
      </c>
      <c r="CF91" s="57">
        <v>17.429302430500002</v>
      </c>
      <c r="CG91" s="39">
        <v>19.428590290700001</v>
      </c>
      <c r="CH91" s="49">
        <v>16.479205616800002</v>
      </c>
      <c r="CI91" s="57">
        <v>19.477491393899999</v>
      </c>
      <c r="CJ91" s="57">
        <v>20.469077439399999</v>
      </c>
      <c r="CK91" s="39">
        <v>19.464159945999999</v>
      </c>
      <c r="CL91" s="49">
        <v>16.459338790499999</v>
      </c>
      <c r="CM91" s="57">
        <v>20.4336793899</v>
      </c>
      <c r="CN91" s="57">
        <v>20.406358283599999</v>
      </c>
      <c r="CO91" s="39">
        <v>18.385103881900001</v>
      </c>
      <c r="CP91" s="49">
        <v>23.3988599483</v>
      </c>
      <c r="CQ91" s="57">
        <v>28.387662536699999</v>
      </c>
      <c r="CR91" s="57">
        <v>32.381312021600003</v>
      </c>
      <c r="CS91" s="39">
        <v>15.384273824999999</v>
      </c>
      <c r="CT91" s="49">
        <v>18.3580690404</v>
      </c>
      <c r="CU91" s="57">
        <v>28.7336351362</v>
      </c>
      <c r="CV91" s="57">
        <v>35.733422344400005</v>
      </c>
      <c r="CW91" s="39">
        <v>39.745682155799997</v>
      </c>
      <c r="CX91" s="49">
        <v>36.710835629499996</v>
      </c>
      <c r="CY91" s="57">
        <v>51.710451078200002</v>
      </c>
      <c r="CZ91" s="57">
        <v>57.712770199999994</v>
      </c>
      <c r="DA91" s="39">
        <v>50.082696499400001</v>
      </c>
      <c r="DB91" s="49">
        <v>51.092056715800005</v>
      </c>
      <c r="DC91" s="57">
        <v>77.065074607200003</v>
      </c>
      <c r="DD91" s="57">
        <v>79.404783195899995</v>
      </c>
      <c r="DE91" s="39">
        <v>54.837682453200003</v>
      </c>
      <c r="DF91" s="49">
        <v>58.833795572</v>
      </c>
      <c r="DG91" s="57">
        <v>72.751772328099989</v>
      </c>
      <c r="DH91" s="57">
        <v>73.389068346300007</v>
      </c>
      <c r="DI91" s="69">
        <v>53.317000070799999</v>
      </c>
      <c r="DJ91" s="49">
        <v>52.528172964899994</v>
      </c>
      <c r="DK91" s="57">
        <v>62.272549979699996</v>
      </c>
      <c r="DL91" s="57">
        <v>61.066270433699998</v>
      </c>
      <c r="DM91" s="39">
        <v>49.186030102700002</v>
      </c>
      <c r="DN91" s="49">
        <v>49.619385854200004</v>
      </c>
      <c r="DO91" s="57">
        <v>49.171961263099995</v>
      </c>
      <c r="DP91" s="57">
        <v>48.002226587999999</v>
      </c>
      <c r="DQ91" s="39">
        <v>40.971499047000002</v>
      </c>
    </row>
    <row r="92" spans="1:121" x14ac:dyDescent="0.2">
      <c r="A92" s="6" t="s">
        <v>5</v>
      </c>
      <c r="B92" s="50">
        <v>0</v>
      </c>
      <c r="C92" s="58">
        <v>0</v>
      </c>
      <c r="D92" s="58">
        <v>0</v>
      </c>
      <c r="E92" s="37">
        <v>0</v>
      </c>
      <c r="F92" s="50">
        <v>0</v>
      </c>
      <c r="G92" s="58">
        <v>0</v>
      </c>
      <c r="H92" s="58">
        <v>0</v>
      </c>
      <c r="I92" s="37">
        <v>0</v>
      </c>
      <c r="J92" s="50">
        <v>0</v>
      </c>
      <c r="K92" s="58">
        <v>0</v>
      </c>
      <c r="L92" s="58">
        <v>0</v>
      </c>
      <c r="M92" s="37">
        <v>0</v>
      </c>
      <c r="N92" s="50">
        <v>0</v>
      </c>
      <c r="O92" s="58">
        <v>0</v>
      </c>
      <c r="P92" s="58">
        <v>0</v>
      </c>
      <c r="Q92" s="37">
        <v>0</v>
      </c>
      <c r="R92" s="50">
        <v>0</v>
      </c>
      <c r="S92" s="58">
        <v>0</v>
      </c>
      <c r="T92" s="58">
        <v>0</v>
      </c>
      <c r="U92" s="37">
        <v>0</v>
      </c>
      <c r="V92" s="50">
        <v>0</v>
      </c>
      <c r="W92" s="58">
        <v>0</v>
      </c>
      <c r="X92" s="58">
        <v>0</v>
      </c>
      <c r="Y92" s="37">
        <v>0</v>
      </c>
      <c r="Z92" s="50">
        <v>0</v>
      </c>
      <c r="AA92" s="58">
        <v>0</v>
      </c>
      <c r="AB92" s="58">
        <v>0</v>
      </c>
      <c r="AC92" s="37">
        <v>0</v>
      </c>
      <c r="AD92" s="50">
        <v>0</v>
      </c>
      <c r="AE92" s="58">
        <v>0</v>
      </c>
      <c r="AF92" s="58">
        <v>0</v>
      </c>
      <c r="AG92" s="37">
        <v>0</v>
      </c>
      <c r="AH92" s="50">
        <v>0</v>
      </c>
      <c r="AI92" s="58">
        <v>0</v>
      </c>
      <c r="AJ92" s="58">
        <v>0</v>
      </c>
      <c r="AK92" s="37">
        <v>0</v>
      </c>
      <c r="AL92" s="50">
        <v>0</v>
      </c>
      <c r="AM92" s="58">
        <v>0</v>
      </c>
      <c r="AN92" s="58">
        <v>0</v>
      </c>
      <c r="AO92" s="37">
        <v>0</v>
      </c>
      <c r="AP92" s="50">
        <v>0</v>
      </c>
      <c r="AQ92" s="58">
        <v>0</v>
      </c>
      <c r="AR92" s="58">
        <v>0</v>
      </c>
      <c r="AS92" s="37">
        <v>0</v>
      </c>
      <c r="AT92" s="50">
        <v>0</v>
      </c>
      <c r="AU92" s="58">
        <v>0</v>
      </c>
      <c r="AV92" s="58">
        <v>0</v>
      </c>
      <c r="AW92" s="37">
        <v>0</v>
      </c>
      <c r="AX92" s="50">
        <v>0</v>
      </c>
      <c r="AY92" s="58">
        <v>0</v>
      </c>
      <c r="AZ92" s="58">
        <v>0</v>
      </c>
      <c r="BA92" s="37">
        <v>0</v>
      </c>
      <c r="BB92" s="50">
        <v>0</v>
      </c>
      <c r="BC92" s="58">
        <v>0</v>
      </c>
      <c r="BD92" s="58">
        <v>0</v>
      </c>
      <c r="BE92" s="37">
        <v>0</v>
      </c>
      <c r="BF92" s="50">
        <v>0</v>
      </c>
      <c r="BG92" s="58">
        <v>0</v>
      </c>
      <c r="BH92" s="58">
        <v>0</v>
      </c>
      <c r="BI92" s="37">
        <v>0</v>
      </c>
      <c r="BJ92" s="50">
        <v>0</v>
      </c>
      <c r="BK92" s="58">
        <v>0</v>
      </c>
      <c r="BL92" s="58">
        <v>0</v>
      </c>
      <c r="BM92" s="37">
        <v>0</v>
      </c>
      <c r="BN92" s="50">
        <v>0</v>
      </c>
      <c r="BO92" s="58">
        <v>0</v>
      </c>
      <c r="BP92" s="58">
        <v>0</v>
      </c>
      <c r="BQ92" s="37">
        <v>0</v>
      </c>
      <c r="BR92" s="50">
        <v>0</v>
      </c>
      <c r="BS92" s="58">
        <v>0</v>
      </c>
      <c r="BT92" s="58">
        <v>0</v>
      </c>
      <c r="BU92" s="37">
        <v>1</v>
      </c>
      <c r="BV92" s="50">
        <v>1</v>
      </c>
      <c r="BW92" s="58">
        <v>1</v>
      </c>
      <c r="BX92" s="58">
        <v>1</v>
      </c>
      <c r="BY92" s="37">
        <v>2</v>
      </c>
      <c r="BZ92" s="50">
        <v>2</v>
      </c>
      <c r="CA92" s="58">
        <v>2</v>
      </c>
      <c r="CB92" s="58">
        <v>2</v>
      </c>
      <c r="CC92" s="37">
        <v>2</v>
      </c>
      <c r="CD92" s="50">
        <v>2</v>
      </c>
      <c r="CE92" s="58">
        <v>3</v>
      </c>
      <c r="CF92" s="58">
        <v>2</v>
      </c>
      <c r="CG92" s="37">
        <v>0</v>
      </c>
      <c r="CH92" s="50">
        <v>0</v>
      </c>
      <c r="CI92" s="58">
        <v>0</v>
      </c>
      <c r="CJ92" s="58">
        <v>0</v>
      </c>
      <c r="CK92" s="37">
        <v>0</v>
      </c>
      <c r="CL92" s="50">
        <v>0</v>
      </c>
      <c r="CM92" s="58">
        <v>0</v>
      </c>
      <c r="CN92" s="58">
        <v>0</v>
      </c>
      <c r="CO92" s="37">
        <v>0</v>
      </c>
      <c r="CP92" s="50">
        <v>0</v>
      </c>
      <c r="CQ92" s="58">
        <v>0</v>
      </c>
      <c r="CR92" s="58">
        <v>0</v>
      </c>
      <c r="CS92" s="37">
        <v>0</v>
      </c>
      <c r="CT92" s="50">
        <v>0</v>
      </c>
      <c r="CU92" s="58">
        <v>1</v>
      </c>
      <c r="CV92" s="58">
        <v>1</v>
      </c>
      <c r="CW92" s="37">
        <v>0</v>
      </c>
      <c r="CX92" s="50">
        <v>0</v>
      </c>
      <c r="CY92" s="58">
        <v>2</v>
      </c>
      <c r="CZ92" s="58">
        <v>2</v>
      </c>
      <c r="DA92" s="37">
        <v>1</v>
      </c>
      <c r="DB92" s="50">
        <v>1</v>
      </c>
      <c r="DC92" s="58">
        <v>1</v>
      </c>
      <c r="DD92" s="58">
        <v>1</v>
      </c>
      <c r="DE92" s="37">
        <v>1</v>
      </c>
      <c r="DF92" s="50">
        <v>0</v>
      </c>
      <c r="DG92" s="58">
        <v>2</v>
      </c>
      <c r="DH92" s="58">
        <v>1</v>
      </c>
      <c r="DI92" s="70">
        <v>1</v>
      </c>
      <c r="DJ92" s="50">
        <v>0.61389138679999999</v>
      </c>
      <c r="DK92" s="58">
        <v>1.5659806359999999</v>
      </c>
      <c r="DL92" s="58">
        <v>1.5615402392</v>
      </c>
      <c r="DM92" s="37">
        <v>2.4861888148000002</v>
      </c>
      <c r="DN92" s="50">
        <v>1.5635352651000001</v>
      </c>
      <c r="DO92" s="58">
        <v>1.5618054016</v>
      </c>
      <c r="DP92" s="58">
        <v>1.5573831771</v>
      </c>
      <c r="DQ92" s="37">
        <v>1.563302668</v>
      </c>
    </row>
    <row r="93" spans="1:121" x14ac:dyDescent="0.2">
      <c r="A93" s="6" t="s">
        <v>6</v>
      </c>
      <c r="B93" s="50">
        <v>0</v>
      </c>
      <c r="C93" s="58">
        <v>0</v>
      </c>
      <c r="D93" s="58">
        <v>0</v>
      </c>
      <c r="E93" s="37">
        <v>0</v>
      </c>
      <c r="F93" s="50">
        <v>0</v>
      </c>
      <c r="G93" s="58">
        <v>0</v>
      </c>
      <c r="H93" s="58">
        <v>0</v>
      </c>
      <c r="I93" s="37">
        <v>0</v>
      </c>
      <c r="J93" s="50">
        <v>0</v>
      </c>
      <c r="K93" s="58">
        <v>0</v>
      </c>
      <c r="L93" s="58">
        <v>0</v>
      </c>
      <c r="M93" s="37">
        <v>0</v>
      </c>
      <c r="N93" s="50">
        <v>0</v>
      </c>
      <c r="O93" s="58">
        <v>0</v>
      </c>
      <c r="P93" s="58">
        <v>0</v>
      </c>
      <c r="Q93" s="37">
        <v>0</v>
      </c>
      <c r="R93" s="50">
        <v>0</v>
      </c>
      <c r="S93" s="58">
        <v>0</v>
      </c>
      <c r="T93" s="58">
        <v>0</v>
      </c>
      <c r="U93" s="37">
        <v>0</v>
      </c>
      <c r="V93" s="50">
        <v>0</v>
      </c>
      <c r="W93" s="58">
        <v>0</v>
      </c>
      <c r="X93" s="58">
        <v>0</v>
      </c>
      <c r="Y93" s="37">
        <v>0</v>
      </c>
      <c r="Z93" s="50">
        <v>0</v>
      </c>
      <c r="AA93" s="58">
        <v>0</v>
      </c>
      <c r="AB93" s="58">
        <v>0</v>
      </c>
      <c r="AC93" s="37">
        <v>0</v>
      </c>
      <c r="AD93" s="50">
        <v>0</v>
      </c>
      <c r="AE93" s="58">
        <v>0</v>
      </c>
      <c r="AF93" s="58">
        <v>0</v>
      </c>
      <c r="AG93" s="37">
        <v>0</v>
      </c>
      <c r="AH93" s="50">
        <v>0</v>
      </c>
      <c r="AI93" s="58">
        <v>0</v>
      </c>
      <c r="AJ93" s="58">
        <v>0</v>
      </c>
      <c r="AK93" s="37">
        <v>0</v>
      </c>
      <c r="AL93" s="50">
        <v>0</v>
      </c>
      <c r="AM93" s="58">
        <v>0</v>
      </c>
      <c r="AN93" s="58">
        <v>0</v>
      </c>
      <c r="AO93" s="37">
        <v>0</v>
      </c>
      <c r="AP93" s="50">
        <v>0</v>
      </c>
      <c r="AQ93" s="58">
        <v>0</v>
      </c>
      <c r="AR93" s="58">
        <v>0</v>
      </c>
      <c r="AS93" s="37">
        <v>0</v>
      </c>
      <c r="AT93" s="50">
        <v>0</v>
      </c>
      <c r="AU93" s="58">
        <v>0</v>
      </c>
      <c r="AV93" s="58">
        <v>0</v>
      </c>
      <c r="AW93" s="37">
        <v>0</v>
      </c>
      <c r="AX93" s="50">
        <v>0.90763649690000003</v>
      </c>
      <c r="AY93" s="58">
        <v>0</v>
      </c>
      <c r="AZ93" s="58">
        <v>0</v>
      </c>
      <c r="BA93" s="37">
        <v>1.6432966938</v>
      </c>
      <c r="BB93" s="50">
        <v>1.5472393687999999</v>
      </c>
      <c r="BC93" s="58">
        <v>0.78528775679999996</v>
      </c>
      <c r="BD93" s="58">
        <v>0.75881928430000001</v>
      </c>
      <c r="BE93" s="37">
        <v>0.77468407640000003</v>
      </c>
      <c r="BF93" s="50">
        <v>0.75777624929999998</v>
      </c>
      <c r="BG93" s="58">
        <v>0.73350825740000003</v>
      </c>
      <c r="BH93" s="58">
        <v>0.6851705522</v>
      </c>
      <c r="BI93" s="37">
        <v>0.68186878660000005</v>
      </c>
      <c r="BJ93" s="50">
        <v>1</v>
      </c>
      <c r="BK93" s="58">
        <v>1</v>
      </c>
      <c r="BL93" s="58">
        <v>1</v>
      </c>
      <c r="BM93" s="37">
        <v>1</v>
      </c>
      <c r="BN93" s="50">
        <v>1</v>
      </c>
      <c r="BO93" s="58">
        <v>1</v>
      </c>
      <c r="BP93" s="58">
        <v>1</v>
      </c>
      <c r="BQ93" s="37">
        <v>3</v>
      </c>
      <c r="BR93" s="50">
        <v>2</v>
      </c>
      <c r="BS93" s="58">
        <v>1</v>
      </c>
      <c r="BT93" s="58">
        <v>1</v>
      </c>
      <c r="BU93" s="37">
        <v>0</v>
      </c>
      <c r="BV93" s="50">
        <v>0</v>
      </c>
      <c r="BW93" s="58">
        <v>0</v>
      </c>
      <c r="BX93" s="58">
        <v>0</v>
      </c>
      <c r="BY93" s="37">
        <v>0</v>
      </c>
      <c r="BZ93" s="50">
        <v>0</v>
      </c>
      <c r="CA93" s="58">
        <v>0</v>
      </c>
      <c r="CB93" s="58">
        <v>1</v>
      </c>
      <c r="CC93" s="37">
        <v>1</v>
      </c>
      <c r="CD93" s="50">
        <v>2</v>
      </c>
      <c r="CE93" s="58">
        <v>2</v>
      </c>
      <c r="CF93" s="58">
        <v>2</v>
      </c>
      <c r="CG93" s="37">
        <v>1</v>
      </c>
      <c r="CH93" s="50">
        <v>0</v>
      </c>
      <c r="CI93" s="58">
        <v>0</v>
      </c>
      <c r="CJ93" s="58">
        <v>0</v>
      </c>
      <c r="CK93" s="37">
        <v>3</v>
      </c>
      <c r="CL93" s="50">
        <v>3</v>
      </c>
      <c r="CM93" s="58">
        <v>0</v>
      </c>
      <c r="CN93" s="58">
        <v>0</v>
      </c>
      <c r="CO93" s="37">
        <v>3</v>
      </c>
      <c r="CP93" s="50">
        <v>2</v>
      </c>
      <c r="CQ93" s="58">
        <v>4</v>
      </c>
      <c r="CR93" s="58">
        <v>5</v>
      </c>
      <c r="CS93" s="37">
        <v>5</v>
      </c>
      <c r="CT93" s="50">
        <v>5</v>
      </c>
      <c r="CU93" s="58">
        <v>2</v>
      </c>
      <c r="CV93" s="58">
        <v>4</v>
      </c>
      <c r="CW93" s="37">
        <v>7</v>
      </c>
      <c r="CX93" s="50">
        <v>5</v>
      </c>
      <c r="CY93" s="58">
        <v>3</v>
      </c>
      <c r="CZ93" s="58">
        <v>4</v>
      </c>
      <c r="DA93" s="37">
        <v>11</v>
      </c>
      <c r="DB93" s="50">
        <v>8</v>
      </c>
      <c r="DC93" s="58">
        <v>5</v>
      </c>
      <c r="DD93" s="58">
        <v>6</v>
      </c>
      <c r="DE93" s="37">
        <v>7</v>
      </c>
      <c r="DF93" s="50">
        <v>8</v>
      </c>
      <c r="DG93" s="58">
        <v>4</v>
      </c>
      <c r="DH93" s="58">
        <v>5</v>
      </c>
      <c r="DI93" s="70">
        <v>7</v>
      </c>
      <c r="DJ93" s="50">
        <v>8.2694861087000007</v>
      </c>
      <c r="DK93" s="58">
        <v>5.520828184</v>
      </c>
      <c r="DL93" s="58">
        <v>4.8332912510000003</v>
      </c>
      <c r="DM93" s="37">
        <v>6.5368421822</v>
      </c>
      <c r="DN93" s="50">
        <v>7.4264617656</v>
      </c>
      <c r="DO93" s="58">
        <v>4.8267670298000001</v>
      </c>
      <c r="DP93" s="58">
        <v>4.8034041998000001</v>
      </c>
      <c r="DQ93" s="37">
        <v>4.8896759577999998</v>
      </c>
    </row>
    <row r="94" spans="1:121" x14ac:dyDescent="0.2">
      <c r="A94" s="6" t="s">
        <v>7</v>
      </c>
      <c r="B94" s="50">
        <v>0</v>
      </c>
      <c r="C94" s="58">
        <v>0</v>
      </c>
      <c r="D94" s="58">
        <v>0</v>
      </c>
      <c r="E94" s="37">
        <v>0</v>
      </c>
      <c r="F94" s="50">
        <v>0</v>
      </c>
      <c r="G94" s="58">
        <v>0</v>
      </c>
      <c r="H94" s="58">
        <v>0</v>
      </c>
      <c r="I94" s="37">
        <v>0</v>
      </c>
      <c r="J94" s="50">
        <v>0</v>
      </c>
      <c r="K94" s="58">
        <v>0</v>
      </c>
      <c r="L94" s="58">
        <v>0</v>
      </c>
      <c r="M94" s="37">
        <v>0</v>
      </c>
      <c r="N94" s="50">
        <v>0</v>
      </c>
      <c r="O94" s="58">
        <v>0</v>
      </c>
      <c r="P94" s="58">
        <v>0</v>
      </c>
      <c r="Q94" s="37">
        <v>0</v>
      </c>
      <c r="R94" s="50">
        <v>0</v>
      </c>
      <c r="S94" s="58">
        <v>0</v>
      </c>
      <c r="T94" s="58">
        <v>0</v>
      </c>
      <c r="U94" s="37">
        <v>0</v>
      </c>
      <c r="V94" s="50">
        <v>0</v>
      </c>
      <c r="W94" s="58">
        <v>0</v>
      </c>
      <c r="X94" s="58">
        <v>0</v>
      </c>
      <c r="Y94" s="37">
        <v>0</v>
      </c>
      <c r="Z94" s="50">
        <v>0</v>
      </c>
      <c r="AA94" s="58">
        <v>0</v>
      </c>
      <c r="AB94" s="58">
        <v>0</v>
      </c>
      <c r="AC94" s="37">
        <v>0</v>
      </c>
      <c r="AD94" s="50">
        <v>0</v>
      </c>
      <c r="AE94" s="58">
        <v>0</v>
      </c>
      <c r="AF94" s="58">
        <v>0</v>
      </c>
      <c r="AG94" s="37">
        <v>0</v>
      </c>
      <c r="AH94" s="50">
        <v>0</v>
      </c>
      <c r="AI94" s="58">
        <v>0</v>
      </c>
      <c r="AJ94" s="58">
        <v>0</v>
      </c>
      <c r="AK94" s="37">
        <v>0</v>
      </c>
      <c r="AL94" s="50">
        <v>0</v>
      </c>
      <c r="AM94" s="58">
        <v>0</v>
      </c>
      <c r="AN94" s="58">
        <v>0</v>
      </c>
      <c r="AO94" s="37">
        <v>0</v>
      </c>
      <c r="AP94" s="50">
        <v>0</v>
      </c>
      <c r="AQ94" s="58">
        <v>0</v>
      </c>
      <c r="AR94" s="58">
        <v>0</v>
      </c>
      <c r="AS94" s="37">
        <v>0</v>
      </c>
      <c r="AT94" s="50">
        <v>0</v>
      </c>
      <c r="AU94" s="58">
        <v>0</v>
      </c>
      <c r="AV94" s="58">
        <v>0</v>
      </c>
      <c r="AW94" s="37">
        <v>0</v>
      </c>
      <c r="AX94" s="50">
        <v>0</v>
      </c>
      <c r="AY94" s="58">
        <v>0</v>
      </c>
      <c r="AZ94" s="58">
        <v>0</v>
      </c>
      <c r="BA94" s="37">
        <v>0</v>
      </c>
      <c r="BB94" s="50">
        <v>0</v>
      </c>
      <c r="BC94" s="58">
        <v>0</v>
      </c>
      <c r="BD94" s="58">
        <v>0</v>
      </c>
      <c r="BE94" s="37">
        <v>0</v>
      </c>
      <c r="BF94" s="50">
        <v>0</v>
      </c>
      <c r="BG94" s="58">
        <v>0</v>
      </c>
      <c r="BH94" s="58">
        <v>0</v>
      </c>
      <c r="BI94" s="37">
        <v>0</v>
      </c>
      <c r="BJ94" s="50">
        <v>0</v>
      </c>
      <c r="BK94" s="58">
        <v>0</v>
      </c>
      <c r="BL94" s="58">
        <v>0</v>
      </c>
      <c r="BM94" s="37">
        <v>0</v>
      </c>
      <c r="BN94" s="50">
        <v>0</v>
      </c>
      <c r="BO94" s="58">
        <v>0</v>
      </c>
      <c r="BP94" s="58">
        <v>0</v>
      </c>
      <c r="BQ94" s="37">
        <v>0</v>
      </c>
      <c r="BR94" s="50">
        <v>0</v>
      </c>
      <c r="BS94" s="58">
        <v>0</v>
      </c>
      <c r="BT94" s="58">
        <v>0</v>
      </c>
      <c r="BU94" s="37">
        <v>0</v>
      </c>
      <c r="BV94" s="50">
        <v>0</v>
      </c>
      <c r="BW94" s="58">
        <v>0</v>
      </c>
      <c r="BX94" s="58">
        <v>0</v>
      </c>
      <c r="BY94" s="37">
        <v>0</v>
      </c>
      <c r="BZ94" s="50">
        <v>0</v>
      </c>
      <c r="CA94" s="58">
        <v>0</v>
      </c>
      <c r="CB94" s="58">
        <v>0</v>
      </c>
      <c r="CC94" s="37">
        <v>0</v>
      </c>
      <c r="CD94" s="50">
        <v>0</v>
      </c>
      <c r="CE94" s="58">
        <v>0</v>
      </c>
      <c r="CF94" s="58">
        <v>0</v>
      </c>
      <c r="CG94" s="37">
        <v>0</v>
      </c>
      <c r="CH94" s="50">
        <v>0</v>
      </c>
      <c r="CI94" s="58">
        <v>0</v>
      </c>
      <c r="CJ94" s="58">
        <v>0</v>
      </c>
      <c r="CK94" s="37">
        <v>0</v>
      </c>
      <c r="CL94" s="50">
        <v>0</v>
      </c>
      <c r="CM94" s="58">
        <v>0</v>
      </c>
      <c r="CN94" s="58">
        <v>0</v>
      </c>
      <c r="CO94" s="37">
        <v>0</v>
      </c>
      <c r="CP94" s="50">
        <v>0</v>
      </c>
      <c r="CQ94" s="58">
        <v>0</v>
      </c>
      <c r="CR94" s="58">
        <v>0</v>
      </c>
      <c r="CS94" s="37">
        <v>0</v>
      </c>
      <c r="CT94" s="50">
        <v>0</v>
      </c>
      <c r="CU94" s="58">
        <v>0</v>
      </c>
      <c r="CV94" s="58">
        <v>0</v>
      </c>
      <c r="CW94" s="37">
        <v>0</v>
      </c>
      <c r="CX94" s="50">
        <v>0</v>
      </c>
      <c r="CY94" s="58">
        <v>0</v>
      </c>
      <c r="CZ94" s="58">
        <v>0</v>
      </c>
      <c r="DA94" s="37">
        <v>0</v>
      </c>
      <c r="DB94" s="50">
        <v>0</v>
      </c>
      <c r="DC94" s="58">
        <v>0</v>
      </c>
      <c r="DD94" s="58">
        <v>0</v>
      </c>
      <c r="DE94" s="37">
        <v>0</v>
      </c>
      <c r="DF94" s="50">
        <v>0</v>
      </c>
      <c r="DG94" s="58">
        <v>0</v>
      </c>
      <c r="DH94" s="58">
        <v>0</v>
      </c>
      <c r="DI94" s="70">
        <v>0</v>
      </c>
      <c r="DJ94" s="50">
        <v>0</v>
      </c>
      <c r="DK94" s="58">
        <v>0</v>
      </c>
      <c r="DL94" s="58">
        <v>0</v>
      </c>
      <c r="DM94" s="37">
        <v>0</v>
      </c>
      <c r="DN94" s="50">
        <v>0</v>
      </c>
      <c r="DO94" s="58">
        <v>0</v>
      </c>
      <c r="DP94" s="58">
        <v>0</v>
      </c>
      <c r="DQ94" s="37">
        <v>0</v>
      </c>
    </row>
    <row r="95" spans="1:121" x14ac:dyDescent="0.2">
      <c r="A95" s="6" t="s">
        <v>8</v>
      </c>
      <c r="B95" s="50">
        <v>0</v>
      </c>
      <c r="C95" s="58">
        <v>0</v>
      </c>
      <c r="D95" s="58">
        <v>0</v>
      </c>
      <c r="E95" s="37">
        <v>0</v>
      </c>
      <c r="F95" s="50">
        <v>0</v>
      </c>
      <c r="G95" s="58">
        <v>0</v>
      </c>
      <c r="H95" s="58">
        <v>0</v>
      </c>
      <c r="I95" s="37">
        <v>0</v>
      </c>
      <c r="J95" s="50">
        <v>0</v>
      </c>
      <c r="K95" s="58">
        <v>0</v>
      </c>
      <c r="L95" s="58">
        <v>0</v>
      </c>
      <c r="M95" s="37">
        <v>0</v>
      </c>
      <c r="N95" s="50">
        <v>0</v>
      </c>
      <c r="O95" s="58">
        <v>0</v>
      </c>
      <c r="P95" s="58">
        <v>0</v>
      </c>
      <c r="Q95" s="37">
        <v>0</v>
      </c>
      <c r="R95" s="50">
        <v>0</v>
      </c>
      <c r="S95" s="58">
        <v>0</v>
      </c>
      <c r="T95" s="58">
        <v>0</v>
      </c>
      <c r="U95" s="37">
        <v>0</v>
      </c>
      <c r="V95" s="50">
        <v>0</v>
      </c>
      <c r="W95" s="58">
        <v>0</v>
      </c>
      <c r="X95" s="58">
        <v>0</v>
      </c>
      <c r="Y95" s="37">
        <v>0</v>
      </c>
      <c r="Z95" s="50">
        <v>0</v>
      </c>
      <c r="AA95" s="58">
        <v>0</v>
      </c>
      <c r="AB95" s="58">
        <v>0</v>
      </c>
      <c r="AC95" s="37">
        <v>0</v>
      </c>
      <c r="AD95" s="50">
        <v>0</v>
      </c>
      <c r="AE95" s="58">
        <v>0</v>
      </c>
      <c r="AF95" s="58">
        <v>0</v>
      </c>
      <c r="AG95" s="37">
        <v>0</v>
      </c>
      <c r="AH95" s="50">
        <v>0</v>
      </c>
      <c r="AI95" s="58">
        <v>0</v>
      </c>
      <c r="AJ95" s="58">
        <v>0</v>
      </c>
      <c r="AK95" s="37">
        <v>0</v>
      </c>
      <c r="AL95" s="50">
        <v>0</v>
      </c>
      <c r="AM95" s="58">
        <v>0</v>
      </c>
      <c r="AN95" s="58">
        <v>0</v>
      </c>
      <c r="AO95" s="37">
        <v>0</v>
      </c>
      <c r="AP95" s="50">
        <v>0</v>
      </c>
      <c r="AQ95" s="58">
        <v>0</v>
      </c>
      <c r="AR95" s="58">
        <v>0</v>
      </c>
      <c r="AS95" s="37">
        <v>0</v>
      </c>
      <c r="AT95" s="50">
        <v>0</v>
      </c>
      <c r="AU95" s="58">
        <v>0</v>
      </c>
      <c r="AV95" s="58">
        <v>0</v>
      </c>
      <c r="AW95" s="37">
        <v>0</v>
      </c>
      <c r="AX95" s="50">
        <v>0</v>
      </c>
      <c r="AY95" s="58">
        <v>0</v>
      </c>
      <c r="AZ95" s="58">
        <v>0</v>
      </c>
      <c r="BA95" s="37">
        <v>0</v>
      </c>
      <c r="BB95" s="50">
        <v>0</v>
      </c>
      <c r="BC95" s="58">
        <v>0</v>
      </c>
      <c r="BD95" s="58">
        <v>0</v>
      </c>
      <c r="BE95" s="37">
        <v>0</v>
      </c>
      <c r="BF95" s="50">
        <v>0</v>
      </c>
      <c r="BG95" s="58">
        <v>0</v>
      </c>
      <c r="BH95" s="58">
        <v>0</v>
      </c>
      <c r="BI95" s="37">
        <v>0</v>
      </c>
      <c r="BJ95" s="50">
        <v>0</v>
      </c>
      <c r="BK95" s="58">
        <v>1</v>
      </c>
      <c r="BL95" s="58">
        <v>1</v>
      </c>
      <c r="BM95" s="37">
        <v>0</v>
      </c>
      <c r="BN95" s="50">
        <v>0</v>
      </c>
      <c r="BO95" s="58">
        <v>0</v>
      </c>
      <c r="BP95" s="58">
        <v>0</v>
      </c>
      <c r="BQ95" s="37">
        <v>0</v>
      </c>
      <c r="BR95" s="50">
        <v>0</v>
      </c>
      <c r="BS95" s="58">
        <v>0</v>
      </c>
      <c r="BT95" s="58">
        <v>0</v>
      </c>
      <c r="BU95" s="37">
        <v>0</v>
      </c>
      <c r="BV95" s="50">
        <v>0</v>
      </c>
      <c r="BW95" s="58">
        <v>0</v>
      </c>
      <c r="BX95" s="58">
        <v>0</v>
      </c>
      <c r="BY95" s="37">
        <v>0</v>
      </c>
      <c r="BZ95" s="50">
        <v>0</v>
      </c>
      <c r="CA95" s="58">
        <v>0</v>
      </c>
      <c r="CB95" s="58">
        <v>0</v>
      </c>
      <c r="CC95" s="37">
        <v>0</v>
      </c>
      <c r="CD95" s="50">
        <v>0</v>
      </c>
      <c r="CE95" s="58">
        <v>0</v>
      </c>
      <c r="CF95" s="58">
        <v>0</v>
      </c>
      <c r="CG95" s="37">
        <v>0</v>
      </c>
      <c r="CH95" s="50">
        <v>0</v>
      </c>
      <c r="CI95" s="58">
        <v>0</v>
      </c>
      <c r="CJ95" s="58">
        <v>0</v>
      </c>
      <c r="CK95" s="37">
        <v>0</v>
      </c>
      <c r="CL95" s="50">
        <v>0</v>
      </c>
      <c r="CM95" s="58">
        <v>0</v>
      </c>
      <c r="CN95" s="58">
        <v>0</v>
      </c>
      <c r="CO95" s="37">
        <v>0</v>
      </c>
      <c r="CP95" s="50">
        <v>0</v>
      </c>
      <c r="CQ95" s="58">
        <v>0</v>
      </c>
      <c r="CR95" s="58">
        <v>0</v>
      </c>
      <c r="CS95" s="37">
        <v>0</v>
      </c>
      <c r="CT95" s="50">
        <v>0</v>
      </c>
      <c r="CU95" s="58">
        <v>0</v>
      </c>
      <c r="CV95" s="58">
        <v>0</v>
      </c>
      <c r="CW95" s="37">
        <v>0</v>
      </c>
      <c r="CX95" s="50">
        <v>0</v>
      </c>
      <c r="CY95" s="58">
        <v>0</v>
      </c>
      <c r="CZ95" s="58">
        <v>1</v>
      </c>
      <c r="DA95" s="37">
        <v>0</v>
      </c>
      <c r="DB95" s="50">
        <v>0</v>
      </c>
      <c r="DC95" s="58">
        <v>0</v>
      </c>
      <c r="DD95" s="58">
        <v>0</v>
      </c>
      <c r="DE95" s="37">
        <v>0</v>
      </c>
      <c r="DF95" s="50">
        <v>0</v>
      </c>
      <c r="DG95" s="58">
        <v>0</v>
      </c>
      <c r="DH95" s="58">
        <v>1</v>
      </c>
      <c r="DI95" s="70">
        <v>1</v>
      </c>
      <c r="DJ95" s="50">
        <v>0.86845094209999996</v>
      </c>
      <c r="DK95" s="58">
        <v>0.87022173660000002</v>
      </c>
      <c r="DL95" s="58">
        <v>0.86997549289999998</v>
      </c>
      <c r="DM95" s="37">
        <v>0.86587916980000001</v>
      </c>
      <c r="DN95" s="50">
        <v>0.86468780069999995</v>
      </c>
      <c r="DO95" s="58">
        <v>1.7571163217000001</v>
      </c>
      <c r="DP95" s="58">
        <v>1.7376077585</v>
      </c>
      <c r="DQ95" s="37">
        <v>0.86977270029999998</v>
      </c>
    </row>
    <row r="96" spans="1:121" x14ac:dyDescent="0.2">
      <c r="A96" s="6" t="s">
        <v>9</v>
      </c>
      <c r="B96" s="50">
        <v>0</v>
      </c>
      <c r="C96" s="58">
        <v>0</v>
      </c>
      <c r="D96" s="58">
        <v>0</v>
      </c>
      <c r="E96" s="37">
        <v>0</v>
      </c>
      <c r="F96" s="50">
        <v>0</v>
      </c>
      <c r="G96" s="58">
        <v>0</v>
      </c>
      <c r="H96" s="58">
        <v>0</v>
      </c>
      <c r="I96" s="37">
        <v>0</v>
      </c>
      <c r="J96" s="50">
        <v>0</v>
      </c>
      <c r="K96" s="58">
        <v>0</v>
      </c>
      <c r="L96" s="58">
        <v>0</v>
      </c>
      <c r="M96" s="37">
        <v>0</v>
      </c>
      <c r="N96" s="50">
        <v>0</v>
      </c>
      <c r="O96" s="58">
        <v>0</v>
      </c>
      <c r="P96" s="58">
        <v>0</v>
      </c>
      <c r="Q96" s="37">
        <v>0</v>
      </c>
      <c r="R96" s="50">
        <v>0</v>
      </c>
      <c r="S96" s="58">
        <v>0</v>
      </c>
      <c r="T96" s="58">
        <v>0</v>
      </c>
      <c r="U96" s="37">
        <v>0</v>
      </c>
      <c r="V96" s="50">
        <v>0</v>
      </c>
      <c r="W96" s="58">
        <v>0</v>
      </c>
      <c r="X96" s="58">
        <v>0</v>
      </c>
      <c r="Y96" s="37">
        <v>0</v>
      </c>
      <c r="Z96" s="50">
        <v>0</v>
      </c>
      <c r="AA96" s="58">
        <v>0</v>
      </c>
      <c r="AB96" s="58">
        <v>0</v>
      </c>
      <c r="AC96" s="37">
        <v>0</v>
      </c>
      <c r="AD96" s="50">
        <v>0</v>
      </c>
      <c r="AE96" s="58">
        <v>0</v>
      </c>
      <c r="AF96" s="58">
        <v>0</v>
      </c>
      <c r="AG96" s="37">
        <v>0</v>
      </c>
      <c r="AH96" s="50">
        <v>0</v>
      </c>
      <c r="AI96" s="58">
        <v>0</v>
      </c>
      <c r="AJ96" s="58">
        <v>0</v>
      </c>
      <c r="AK96" s="37">
        <v>0</v>
      </c>
      <c r="AL96" s="50">
        <v>0</v>
      </c>
      <c r="AM96" s="58">
        <v>0</v>
      </c>
      <c r="AN96" s="58">
        <v>0</v>
      </c>
      <c r="AO96" s="37">
        <v>0</v>
      </c>
      <c r="AP96" s="50">
        <v>0</v>
      </c>
      <c r="AQ96" s="58">
        <v>0</v>
      </c>
      <c r="AR96" s="58">
        <v>0</v>
      </c>
      <c r="AS96" s="37">
        <v>0</v>
      </c>
      <c r="AT96" s="50">
        <v>0</v>
      </c>
      <c r="AU96" s="58">
        <v>0</v>
      </c>
      <c r="AV96" s="58">
        <v>0</v>
      </c>
      <c r="AW96" s="37">
        <v>0</v>
      </c>
      <c r="AX96" s="50">
        <v>0</v>
      </c>
      <c r="AY96" s="58">
        <v>0</v>
      </c>
      <c r="AZ96" s="58">
        <v>0</v>
      </c>
      <c r="BA96" s="37">
        <v>0</v>
      </c>
      <c r="BB96" s="50">
        <v>0</v>
      </c>
      <c r="BC96" s="58">
        <v>0</v>
      </c>
      <c r="BD96" s="58">
        <v>0</v>
      </c>
      <c r="BE96" s="37">
        <v>0</v>
      </c>
      <c r="BF96" s="50">
        <v>0</v>
      </c>
      <c r="BG96" s="58">
        <v>0</v>
      </c>
      <c r="BH96" s="58">
        <v>0</v>
      </c>
      <c r="BI96" s="37">
        <v>0</v>
      </c>
      <c r="BJ96" s="50">
        <v>0</v>
      </c>
      <c r="BK96" s="58">
        <v>0</v>
      </c>
      <c r="BL96" s="58">
        <v>0</v>
      </c>
      <c r="BM96" s="37">
        <v>0</v>
      </c>
      <c r="BN96" s="50">
        <v>0</v>
      </c>
      <c r="BO96" s="58">
        <v>0</v>
      </c>
      <c r="BP96" s="58">
        <v>0</v>
      </c>
      <c r="BQ96" s="37">
        <v>0</v>
      </c>
      <c r="BR96" s="50">
        <v>0</v>
      </c>
      <c r="BS96" s="58">
        <v>0</v>
      </c>
      <c r="BT96" s="58">
        <v>0</v>
      </c>
      <c r="BU96" s="37">
        <v>0</v>
      </c>
      <c r="BV96" s="50">
        <v>0</v>
      </c>
      <c r="BW96" s="58">
        <v>0</v>
      </c>
      <c r="BX96" s="58">
        <v>0</v>
      </c>
      <c r="BY96" s="37">
        <v>0</v>
      </c>
      <c r="BZ96" s="50">
        <v>0</v>
      </c>
      <c r="CA96" s="58">
        <v>0</v>
      </c>
      <c r="CB96" s="58">
        <v>0</v>
      </c>
      <c r="CC96" s="37">
        <v>0</v>
      </c>
      <c r="CD96" s="50">
        <v>0</v>
      </c>
      <c r="CE96" s="58">
        <v>0</v>
      </c>
      <c r="CF96" s="58">
        <v>0</v>
      </c>
      <c r="CG96" s="37">
        <v>0</v>
      </c>
      <c r="CH96" s="50">
        <v>0</v>
      </c>
      <c r="CI96" s="58">
        <v>0</v>
      </c>
      <c r="CJ96" s="58">
        <v>0</v>
      </c>
      <c r="CK96" s="37">
        <v>0</v>
      </c>
      <c r="CL96" s="50">
        <v>0</v>
      </c>
      <c r="CM96" s="58">
        <v>0</v>
      </c>
      <c r="CN96" s="58">
        <v>0</v>
      </c>
      <c r="CO96" s="37">
        <v>2</v>
      </c>
      <c r="CP96" s="50">
        <v>7</v>
      </c>
      <c r="CQ96" s="58">
        <v>5</v>
      </c>
      <c r="CR96" s="58">
        <v>7</v>
      </c>
      <c r="CS96" s="37">
        <v>1</v>
      </c>
      <c r="CT96" s="50">
        <v>4</v>
      </c>
      <c r="CU96" s="58">
        <v>6</v>
      </c>
      <c r="CV96" s="58">
        <v>8</v>
      </c>
      <c r="CW96" s="37">
        <v>9</v>
      </c>
      <c r="CX96" s="50">
        <v>11</v>
      </c>
      <c r="CY96" s="58">
        <v>11</v>
      </c>
      <c r="CZ96" s="58">
        <v>11</v>
      </c>
      <c r="DA96" s="37">
        <v>12</v>
      </c>
      <c r="DB96" s="50">
        <v>14</v>
      </c>
      <c r="DC96" s="58">
        <v>14</v>
      </c>
      <c r="DD96" s="58">
        <v>13</v>
      </c>
      <c r="DE96" s="37">
        <v>13</v>
      </c>
      <c r="DF96" s="50">
        <v>12</v>
      </c>
      <c r="DG96" s="58">
        <v>13</v>
      </c>
      <c r="DH96" s="58">
        <v>12</v>
      </c>
      <c r="DI96" s="70">
        <v>15</v>
      </c>
      <c r="DJ96" s="50">
        <v>11.019380795</v>
      </c>
      <c r="DK96" s="58">
        <v>9.7165038516000006</v>
      </c>
      <c r="DL96" s="58">
        <v>6.6361575188000002</v>
      </c>
      <c r="DM96" s="37">
        <v>7.5517983630999996</v>
      </c>
      <c r="DN96" s="50">
        <v>7.4715007122000001</v>
      </c>
      <c r="DO96" s="58">
        <v>7.4460174225999998</v>
      </c>
      <c r="DP96" s="58">
        <v>6.7978911618</v>
      </c>
      <c r="DQ96" s="37">
        <v>6.7602595422</v>
      </c>
    </row>
    <row r="97" spans="1:121" x14ac:dyDescent="0.2">
      <c r="A97" s="6" t="s">
        <v>10</v>
      </c>
      <c r="B97" s="50">
        <v>0</v>
      </c>
      <c r="C97" s="58">
        <v>0</v>
      </c>
      <c r="D97" s="58">
        <v>0</v>
      </c>
      <c r="E97" s="37">
        <v>0</v>
      </c>
      <c r="F97" s="50">
        <v>0</v>
      </c>
      <c r="G97" s="58">
        <v>0</v>
      </c>
      <c r="H97" s="58">
        <v>0</v>
      </c>
      <c r="I97" s="37">
        <v>0</v>
      </c>
      <c r="J97" s="50">
        <v>0</v>
      </c>
      <c r="K97" s="58">
        <v>0</v>
      </c>
      <c r="L97" s="58">
        <v>0</v>
      </c>
      <c r="M97" s="37">
        <v>0</v>
      </c>
      <c r="N97" s="50">
        <v>0</v>
      </c>
      <c r="O97" s="58">
        <v>0</v>
      </c>
      <c r="P97" s="58">
        <v>0</v>
      </c>
      <c r="Q97" s="37">
        <v>0</v>
      </c>
      <c r="R97" s="50">
        <v>0</v>
      </c>
      <c r="S97" s="58">
        <v>0</v>
      </c>
      <c r="T97" s="58">
        <v>0</v>
      </c>
      <c r="U97" s="37">
        <v>0</v>
      </c>
      <c r="V97" s="50">
        <v>0</v>
      </c>
      <c r="W97" s="58">
        <v>0</v>
      </c>
      <c r="X97" s="58">
        <v>0</v>
      </c>
      <c r="Y97" s="37">
        <v>0</v>
      </c>
      <c r="Z97" s="50">
        <v>0</v>
      </c>
      <c r="AA97" s="58">
        <v>0</v>
      </c>
      <c r="AB97" s="58">
        <v>0</v>
      </c>
      <c r="AC97" s="37">
        <v>0</v>
      </c>
      <c r="AD97" s="50">
        <v>0</v>
      </c>
      <c r="AE97" s="58">
        <v>0</v>
      </c>
      <c r="AF97" s="58">
        <v>0</v>
      </c>
      <c r="AG97" s="37">
        <v>0</v>
      </c>
      <c r="AH97" s="50">
        <v>0</v>
      </c>
      <c r="AI97" s="58">
        <v>0</v>
      </c>
      <c r="AJ97" s="58">
        <v>0</v>
      </c>
      <c r="AK97" s="37">
        <v>0</v>
      </c>
      <c r="AL97" s="50">
        <v>0</v>
      </c>
      <c r="AM97" s="58">
        <v>0</v>
      </c>
      <c r="AN97" s="58">
        <v>0</v>
      </c>
      <c r="AO97" s="37">
        <v>0</v>
      </c>
      <c r="AP97" s="50">
        <v>0</v>
      </c>
      <c r="AQ97" s="58">
        <v>0</v>
      </c>
      <c r="AR97" s="58">
        <v>0</v>
      </c>
      <c r="AS97" s="37">
        <v>0</v>
      </c>
      <c r="AT97" s="50">
        <v>0</v>
      </c>
      <c r="AU97" s="58">
        <v>0</v>
      </c>
      <c r="AV97" s="58">
        <v>0</v>
      </c>
      <c r="AW97" s="37">
        <v>0</v>
      </c>
      <c r="AX97" s="50">
        <v>0</v>
      </c>
      <c r="AY97" s="58">
        <v>0</v>
      </c>
      <c r="AZ97" s="58">
        <v>0</v>
      </c>
      <c r="BA97" s="37">
        <v>0</v>
      </c>
      <c r="BB97" s="50">
        <v>0</v>
      </c>
      <c r="BC97" s="58">
        <v>0</v>
      </c>
      <c r="BD97" s="58">
        <v>0</v>
      </c>
      <c r="BE97" s="37">
        <v>0</v>
      </c>
      <c r="BF97" s="50">
        <v>0</v>
      </c>
      <c r="BG97" s="58">
        <v>0</v>
      </c>
      <c r="BH97" s="58">
        <v>0</v>
      </c>
      <c r="BI97" s="37">
        <v>0</v>
      </c>
      <c r="BJ97" s="50">
        <v>0</v>
      </c>
      <c r="BK97" s="58">
        <v>0</v>
      </c>
      <c r="BL97" s="58">
        <v>0</v>
      </c>
      <c r="BM97" s="37">
        <v>0</v>
      </c>
      <c r="BN97" s="50">
        <v>0</v>
      </c>
      <c r="BO97" s="58">
        <v>0</v>
      </c>
      <c r="BP97" s="58">
        <v>0</v>
      </c>
      <c r="BQ97" s="37">
        <v>0</v>
      </c>
      <c r="BR97" s="50">
        <v>0</v>
      </c>
      <c r="BS97" s="58">
        <v>0</v>
      </c>
      <c r="BT97" s="58">
        <v>0</v>
      </c>
      <c r="BU97" s="37">
        <v>0</v>
      </c>
      <c r="BV97" s="50">
        <v>0</v>
      </c>
      <c r="BW97" s="58">
        <v>0</v>
      </c>
      <c r="BX97" s="58">
        <v>0</v>
      </c>
      <c r="BY97" s="37">
        <v>0</v>
      </c>
      <c r="BZ97" s="50">
        <v>0</v>
      </c>
      <c r="CA97" s="58">
        <v>0</v>
      </c>
      <c r="CB97" s="58">
        <v>1</v>
      </c>
      <c r="CC97" s="37">
        <v>0</v>
      </c>
      <c r="CD97" s="50">
        <v>0</v>
      </c>
      <c r="CE97" s="58">
        <v>0</v>
      </c>
      <c r="CF97" s="58">
        <v>0</v>
      </c>
      <c r="CG97" s="37">
        <v>0</v>
      </c>
      <c r="CH97" s="50">
        <v>0</v>
      </c>
      <c r="CI97" s="58">
        <v>1</v>
      </c>
      <c r="CJ97" s="58">
        <v>1</v>
      </c>
      <c r="CK97" s="37">
        <v>0</v>
      </c>
      <c r="CL97" s="50">
        <v>0</v>
      </c>
      <c r="CM97" s="58">
        <v>0</v>
      </c>
      <c r="CN97" s="58">
        <v>0</v>
      </c>
      <c r="CO97" s="37">
        <v>0</v>
      </c>
      <c r="CP97" s="50">
        <v>0</v>
      </c>
      <c r="CQ97" s="58">
        <v>0</v>
      </c>
      <c r="CR97" s="58">
        <v>0</v>
      </c>
      <c r="CS97" s="37">
        <v>0</v>
      </c>
      <c r="CT97" s="50">
        <v>0</v>
      </c>
      <c r="CU97" s="58">
        <v>0</v>
      </c>
      <c r="CV97" s="58">
        <v>0</v>
      </c>
      <c r="CW97" s="37">
        <v>0</v>
      </c>
      <c r="CX97" s="50">
        <v>0</v>
      </c>
      <c r="CY97" s="58">
        <v>0</v>
      </c>
      <c r="CZ97" s="58">
        <v>0</v>
      </c>
      <c r="DA97" s="37">
        <v>0</v>
      </c>
      <c r="DB97" s="50">
        <v>0</v>
      </c>
      <c r="DC97" s="58">
        <v>0</v>
      </c>
      <c r="DD97" s="58">
        <v>0</v>
      </c>
      <c r="DE97" s="37">
        <v>0</v>
      </c>
      <c r="DF97" s="50">
        <v>0</v>
      </c>
      <c r="DG97" s="58">
        <v>0</v>
      </c>
      <c r="DH97" s="58">
        <v>0</v>
      </c>
      <c r="DI97" s="70">
        <v>0</v>
      </c>
      <c r="DJ97" s="50">
        <v>0</v>
      </c>
      <c r="DK97" s="58">
        <v>1.5646231391000001</v>
      </c>
      <c r="DL97" s="58">
        <v>1.5607228560999999</v>
      </c>
      <c r="DM97" s="37">
        <v>1.5657767494999999</v>
      </c>
      <c r="DN97" s="50">
        <v>0</v>
      </c>
      <c r="DO97" s="58">
        <v>0</v>
      </c>
      <c r="DP97" s="58">
        <v>0</v>
      </c>
      <c r="DQ97" s="37">
        <v>0</v>
      </c>
    </row>
    <row r="98" spans="1:121" x14ac:dyDescent="0.2">
      <c r="A98" s="6" t="s">
        <v>11</v>
      </c>
      <c r="B98" s="50">
        <v>0.9639223294</v>
      </c>
      <c r="C98" s="58">
        <v>0.96485064070000004</v>
      </c>
      <c r="D98" s="58">
        <v>0.9642597182</v>
      </c>
      <c r="E98" s="37">
        <v>0.96370754380000001</v>
      </c>
      <c r="F98" s="50">
        <v>0.96335479930000001</v>
      </c>
      <c r="G98" s="58">
        <v>0.96396504159999996</v>
      </c>
      <c r="H98" s="58">
        <v>0.96422984450000004</v>
      </c>
      <c r="I98" s="37">
        <v>0.96390160739999997</v>
      </c>
      <c r="J98" s="50">
        <v>0.96459248539999998</v>
      </c>
      <c r="K98" s="58">
        <v>0.96479503769999997</v>
      </c>
      <c r="L98" s="58">
        <v>0.96425209079999996</v>
      </c>
      <c r="M98" s="37">
        <v>0.96458804990000002</v>
      </c>
      <c r="N98" s="50">
        <v>0.96249183679999994</v>
      </c>
      <c r="O98" s="58">
        <v>0.96060269610000004</v>
      </c>
      <c r="P98" s="58">
        <v>0.9584600767</v>
      </c>
      <c r="Q98" s="37">
        <v>0.96130478230000005</v>
      </c>
      <c r="R98" s="50">
        <v>0.95901870929999999</v>
      </c>
      <c r="S98" s="58">
        <v>0.95733573959999996</v>
      </c>
      <c r="T98" s="58">
        <v>0</v>
      </c>
      <c r="U98" s="37">
        <v>0</v>
      </c>
      <c r="V98" s="50">
        <v>0</v>
      </c>
      <c r="W98" s="58">
        <v>0</v>
      </c>
      <c r="X98" s="58">
        <v>0</v>
      </c>
      <c r="Y98" s="37">
        <v>0</v>
      </c>
      <c r="Z98" s="50">
        <v>0</v>
      </c>
      <c r="AA98" s="58">
        <v>0</v>
      </c>
      <c r="AB98" s="58">
        <v>0</v>
      </c>
      <c r="AC98" s="37">
        <v>0.98367778610000001</v>
      </c>
      <c r="AD98" s="50">
        <v>0.98768282569999999</v>
      </c>
      <c r="AE98" s="58">
        <v>0</v>
      </c>
      <c r="AF98" s="58">
        <v>0</v>
      </c>
      <c r="AG98" s="37">
        <v>0</v>
      </c>
      <c r="AH98" s="50">
        <v>0</v>
      </c>
      <c r="AI98" s="58">
        <v>0</v>
      </c>
      <c r="AJ98" s="58">
        <v>0</v>
      </c>
      <c r="AK98" s="37">
        <v>0</v>
      </c>
      <c r="AL98" s="50">
        <v>0</v>
      </c>
      <c r="AM98" s="58">
        <v>0</v>
      </c>
      <c r="AN98" s="58">
        <v>1</v>
      </c>
      <c r="AO98" s="37">
        <v>0</v>
      </c>
      <c r="AP98" s="50">
        <v>0</v>
      </c>
      <c r="AQ98" s="58">
        <v>1</v>
      </c>
      <c r="AR98" s="58">
        <v>0.99535468949999995</v>
      </c>
      <c r="AS98" s="37">
        <v>0.99631814939999996</v>
      </c>
      <c r="AT98" s="50">
        <v>0.99148605680000002</v>
      </c>
      <c r="AU98" s="58">
        <v>0.98330138560000002</v>
      </c>
      <c r="AV98" s="58">
        <v>0.96353028679999997</v>
      </c>
      <c r="AW98" s="37">
        <v>0.96068296620000004</v>
      </c>
      <c r="AX98" s="50">
        <v>0.9235973059</v>
      </c>
      <c r="AY98" s="58">
        <v>0.91522260619999996</v>
      </c>
      <c r="AZ98" s="58">
        <v>0.88088474729999999</v>
      </c>
      <c r="BA98" s="37">
        <v>0.89401632409999998</v>
      </c>
      <c r="BB98" s="50">
        <v>0.87706728</v>
      </c>
      <c r="BC98" s="58">
        <v>0.86317739459999998</v>
      </c>
      <c r="BD98" s="58">
        <v>0.85428584910000005</v>
      </c>
      <c r="BE98" s="37">
        <v>2.6011131312</v>
      </c>
      <c r="BF98" s="50">
        <v>2.5858868243000002</v>
      </c>
      <c r="BG98" s="58">
        <v>2.4532845080999999</v>
      </c>
      <c r="BH98" s="58">
        <v>1.6894937620999999</v>
      </c>
      <c r="BI98" s="37">
        <v>2.4953637963999999</v>
      </c>
      <c r="BJ98" s="50">
        <v>3</v>
      </c>
      <c r="BK98" s="58">
        <v>1</v>
      </c>
      <c r="BL98" s="58">
        <v>1</v>
      </c>
      <c r="BM98" s="37">
        <v>1</v>
      </c>
      <c r="BN98" s="50">
        <v>1</v>
      </c>
      <c r="BO98" s="58">
        <v>1</v>
      </c>
      <c r="BP98" s="58">
        <v>2</v>
      </c>
      <c r="BQ98" s="37">
        <v>1</v>
      </c>
      <c r="BR98" s="50">
        <v>2</v>
      </c>
      <c r="BS98" s="58">
        <v>2</v>
      </c>
      <c r="BT98" s="58">
        <v>2</v>
      </c>
      <c r="BU98" s="37">
        <v>2</v>
      </c>
      <c r="BV98" s="50">
        <v>2</v>
      </c>
      <c r="BW98" s="58">
        <v>2</v>
      </c>
      <c r="BX98" s="58">
        <v>2</v>
      </c>
      <c r="BY98" s="37">
        <v>2</v>
      </c>
      <c r="BZ98" s="50">
        <v>3</v>
      </c>
      <c r="CA98" s="58">
        <v>3</v>
      </c>
      <c r="CB98" s="58">
        <v>3</v>
      </c>
      <c r="CC98" s="37">
        <v>3</v>
      </c>
      <c r="CD98" s="50">
        <v>3</v>
      </c>
      <c r="CE98" s="58">
        <v>4</v>
      </c>
      <c r="CF98" s="58">
        <v>4</v>
      </c>
      <c r="CG98" s="37">
        <v>5</v>
      </c>
      <c r="CH98" s="50">
        <v>5</v>
      </c>
      <c r="CI98" s="58">
        <v>6</v>
      </c>
      <c r="CJ98" s="58">
        <v>6</v>
      </c>
      <c r="CK98" s="37">
        <v>5</v>
      </c>
      <c r="CL98" s="50">
        <v>5</v>
      </c>
      <c r="CM98" s="58">
        <v>8</v>
      </c>
      <c r="CN98" s="58">
        <v>9</v>
      </c>
      <c r="CO98" s="37">
        <v>5</v>
      </c>
      <c r="CP98" s="50">
        <v>6</v>
      </c>
      <c r="CQ98" s="58">
        <v>8</v>
      </c>
      <c r="CR98" s="58">
        <v>8</v>
      </c>
      <c r="CS98" s="37">
        <v>4</v>
      </c>
      <c r="CT98" s="50">
        <v>6</v>
      </c>
      <c r="CU98" s="58">
        <v>13.366817568</v>
      </c>
      <c r="CV98" s="58">
        <v>14.366711172</v>
      </c>
      <c r="CW98" s="37">
        <v>10.372841078</v>
      </c>
      <c r="CX98" s="50">
        <v>10.355417814999999</v>
      </c>
      <c r="CY98" s="58">
        <v>12.355225538999999</v>
      </c>
      <c r="CZ98" s="58">
        <v>12.356385100000001</v>
      </c>
      <c r="DA98" s="37">
        <v>12.360898833</v>
      </c>
      <c r="DB98" s="50">
        <v>11.364018905</v>
      </c>
      <c r="DC98" s="58">
        <v>15.355024868999999</v>
      </c>
      <c r="DD98" s="58">
        <v>16.702391597999998</v>
      </c>
      <c r="DE98" s="37">
        <v>13.681093797000001</v>
      </c>
      <c r="DF98" s="50">
        <v>13.674500928</v>
      </c>
      <c r="DG98" s="58">
        <v>15.621864388000001</v>
      </c>
      <c r="DH98" s="58">
        <v>15.295386803</v>
      </c>
      <c r="DI98" s="70">
        <v>14.276853607</v>
      </c>
      <c r="DJ98" s="50">
        <v>11.562021116</v>
      </c>
      <c r="DK98" s="58">
        <v>13.670439527999999</v>
      </c>
      <c r="DL98" s="58">
        <v>13.5590598</v>
      </c>
      <c r="DM98" s="37">
        <v>13.655305007999999</v>
      </c>
      <c r="DN98" s="50">
        <v>11.527332052</v>
      </c>
      <c r="DO98" s="58">
        <v>9.6108642977999992</v>
      </c>
      <c r="DP98" s="58">
        <v>9.1867959417999998</v>
      </c>
      <c r="DQ98" s="37">
        <v>9.7900792196000008</v>
      </c>
    </row>
    <row r="99" spans="1:121" x14ac:dyDescent="0.2">
      <c r="A99" s="6" t="s">
        <v>22</v>
      </c>
      <c r="B99" s="50">
        <v>0</v>
      </c>
      <c r="C99" s="58">
        <v>0</v>
      </c>
      <c r="D99" s="58">
        <v>0</v>
      </c>
      <c r="E99" s="37">
        <v>0</v>
      </c>
      <c r="F99" s="50">
        <v>0</v>
      </c>
      <c r="G99" s="58">
        <v>0</v>
      </c>
      <c r="H99" s="58">
        <v>0</v>
      </c>
      <c r="I99" s="37">
        <v>0</v>
      </c>
      <c r="J99" s="50">
        <v>0</v>
      </c>
      <c r="K99" s="58">
        <v>0</v>
      </c>
      <c r="L99" s="58">
        <v>0</v>
      </c>
      <c r="M99" s="37">
        <v>0</v>
      </c>
      <c r="N99" s="50">
        <v>0</v>
      </c>
      <c r="O99" s="58">
        <v>0</v>
      </c>
      <c r="P99" s="58">
        <v>0</v>
      </c>
      <c r="Q99" s="37">
        <v>0</v>
      </c>
      <c r="R99" s="50">
        <v>0</v>
      </c>
      <c r="S99" s="58">
        <v>0</v>
      </c>
      <c r="T99" s="58">
        <v>0</v>
      </c>
      <c r="U99" s="37">
        <v>0</v>
      </c>
      <c r="V99" s="50">
        <v>0</v>
      </c>
      <c r="W99" s="58">
        <v>0</v>
      </c>
      <c r="X99" s="58">
        <v>0</v>
      </c>
      <c r="Y99" s="37">
        <v>0</v>
      </c>
      <c r="Z99" s="50">
        <v>0</v>
      </c>
      <c r="AA99" s="58">
        <v>0</v>
      </c>
      <c r="AB99" s="58">
        <v>0</v>
      </c>
      <c r="AC99" s="37">
        <v>0</v>
      </c>
      <c r="AD99" s="50">
        <v>0</v>
      </c>
      <c r="AE99" s="58">
        <v>0</v>
      </c>
      <c r="AF99" s="58">
        <v>0</v>
      </c>
      <c r="AG99" s="37">
        <v>0</v>
      </c>
      <c r="AH99" s="50">
        <v>0</v>
      </c>
      <c r="AI99" s="58">
        <v>0</v>
      </c>
      <c r="AJ99" s="58">
        <v>0</v>
      </c>
      <c r="AK99" s="37">
        <v>0</v>
      </c>
      <c r="AL99" s="50">
        <v>0</v>
      </c>
      <c r="AM99" s="58">
        <v>0</v>
      </c>
      <c r="AN99" s="58">
        <v>0</v>
      </c>
      <c r="AO99" s="37">
        <v>0</v>
      </c>
      <c r="AP99" s="50">
        <v>0</v>
      </c>
      <c r="AQ99" s="58">
        <v>0</v>
      </c>
      <c r="AR99" s="58">
        <v>0</v>
      </c>
      <c r="AS99" s="37">
        <v>0</v>
      </c>
      <c r="AT99" s="50">
        <v>0</v>
      </c>
      <c r="AU99" s="58">
        <v>0</v>
      </c>
      <c r="AV99" s="58">
        <v>0</v>
      </c>
      <c r="AW99" s="37">
        <v>0</v>
      </c>
      <c r="AX99" s="50">
        <v>0</v>
      </c>
      <c r="AY99" s="58">
        <v>0</v>
      </c>
      <c r="AZ99" s="58">
        <v>0</v>
      </c>
      <c r="BA99" s="37">
        <v>0</v>
      </c>
      <c r="BB99" s="50">
        <v>0</v>
      </c>
      <c r="BC99" s="58">
        <v>0</v>
      </c>
      <c r="BD99" s="58">
        <v>0</v>
      </c>
      <c r="BE99" s="37">
        <v>0</v>
      </c>
      <c r="BF99" s="50">
        <v>0</v>
      </c>
      <c r="BG99" s="58">
        <v>0</v>
      </c>
      <c r="BH99" s="58">
        <v>0</v>
      </c>
      <c r="BI99" s="37">
        <v>0</v>
      </c>
      <c r="BJ99" s="50">
        <v>0</v>
      </c>
      <c r="BK99" s="58">
        <v>0</v>
      </c>
      <c r="BL99" s="58">
        <v>0</v>
      </c>
      <c r="BM99" s="37">
        <v>0</v>
      </c>
      <c r="BN99" s="50">
        <v>0</v>
      </c>
      <c r="BO99" s="58">
        <v>0</v>
      </c>
      <c r="BP99" s="58">
        <v>0</v>
      </c>
      <c r="BQ99" s="37">
        <v>0</v>
      </c>
      <c r="BR99" s="50">
        <v>0</v>
      </c>
      <c r="BS99" s="58">
        <v>0</v>
      </c>
      <c r="BT99" s="58">
        <v>0</v>
      </c>
      <c r="BU99" s="37">
        <v>0</v>
      </c>
      <c r="BV99" s="50">
        <v>0</v>
      </c>
      <c r="BW99" s="58">
        <v>0</v>
      </c>
      <c r="BX99" s="58">
        <v>0</v>
      </c>
      <c r="BY99" s="37">
        <v>0</v>
      </c>
      <c r="BZ99" s="50">
        <v>0</v>
      </c>
      <c r="CA99" s="58">
        <v>0</v>
      </c>
      <c r="CB99" s="58">
        <v>0</v>
      </c>
      <c r="CC99" s="37">
        <v>0</v>
      </c>
      <c r="CD99" s="50">
        <v>0</v>
      </c>
      <c r="CE99" s="58">
        <v>0</v>
      </c>
      <c r="CF99" s="58">
        <v>0</v>
      </c>
      <c r="CG99" s="37">
        <v>0</v>
      </c>
      <c r="CH99" s="50">
        <v>0</v>
      </c>
      <c r="CI99" s="58">
        <v>0</v>
      </c>
      <c r="CJ99" s="58">
        <v>0</v>
      </c>
      <c r="CK99" s="37">
        <v>0</v>
      </c>
      <c r="CL99" s="50">
        <v>0</v>
      </c>
      <c r="CM99" s="58">
        <v>0</v>
      </c>
      <c r="CN99" s="58">
        <v>0</v>
      </c>
      <c r="CO99" s="37">
        <v>0</v>
      </c>
      <c r="CP99" s="50">
        <v>0</v>
      </c>
      <c r="CQ99" s="58">
        <v>1</v>
      </c>
      <c r="CR99" s="58">
        <v>1</v>
      </c>
      <c r="CS99" s="37">
        <v>0</v>
      </c>
      <c r="CT99" s="50">
        <v>0</v>
      </c>
      <c r="CU99" s="58">
        <v>0</v>
      </c>
      <c r="CV99" s="58">
        <v>0</v>
      </c>
      <c r="CW99" s="37">
        <v>0</v>
      </c>
      <c r="CX99" s="50">
        <v>0</v>
      </c>
      <c r="CY99" s="58">
        <v>0</v>
      </c>
      <c r="CZ99" s="58">
        <v>0</v>
      </c>
      <c r="DA99" s="37">
        <v>0</v>
      </c>
      <c r="DB99" s="50">
        <v>0</v>
      </c>
      <c r="DC99" s="58">
        <v>0</v>
      </c>
      <c r="DD99" s="58">
        <v>0</v>
      </c>
      <c r="DE99" s="37">
        <v>0</v>
      </c>
      <c r="DF99" s="50">
        <v>0</v>
      </c>
      <c r="DG99" s="58">
        <v>0</v>
      </c>
      <c r="DH99" s="58">
        <v>0</v>
      </c>
      <c r="DI99" s="70">
        <v>0</v>
      </c>
      <c r="DJ99" s="50">
        <v>0</v>
      </c>
      <c r="DK99" s="58">
        <v>0</v>
      </c>
      <c r="DL99" s="58">
        <v>0</v>
      </c>
      <c r="DM99" s="37">
        <v>0</v>
      </c>
      <c r="DN99" s="50">
        <v>0</v>
      </c>
      <c r="DO99" s="58">
        <v>0</v>
      </c>
      <c r="DP99" s="58">
        <v>0</v>
      </c>
      <c r="DQ99" s="37">
        <v>0</v>
      </c>
    </row>
    <row r="100" spans="1:121" x14ac:dyDescent="0.2">
      <c r="A100" s="6" t="s">
        <v>80</v>
      </c>
      <c r="B100" s="50">
        <v>0</v>
      </c>
      <c r="C100" s="58">
        <v>0</v>
      </c>
      <c r="D100" s="58">
        <v>0</v>
      </c>
      <c r="E100" s="37">
        <v>0</v>
      </c>
      <c r="F100" s="50">
        <v>0</v>
      </c>
      <c r="G100" s="58">
        <v>0</v>
      </c>
      <c r="H100" s="58">
        <v>0</v>
      </c>
      <c r="I100" s="37">
        <v>0</v>
      </c>
      <c r="J100" s="50">
        <v>0</v>
      </c>
      <c r="K100" s="58">
        <v>0</v>
      </c>
      <c r="L100" s="58">
        <v>0</v>
      </c>
      <c r="M100" s="37">
        <v>0</v>
      </c>
      <c r="N100" s="50">
        <v>0</v>
      </c>
      <c r="O100" s="58">
        <v>0</v>
      </c>
      <c r="P100" s="58">
        <v>0</v>
      </c>
      <c r="Q100" s="37">
        <v>0</v>
      </c>
      <c r="R100" s="50">
        <v>0</v>
      </c>
      <c r="S100" s="58">
        <v>0</v>
      </c>
      <c r="T100" s="58">
        <v>0</v>
      </c>
      <c r="U100" s="37">
        <v>0</v>
      </c>
      <c r="V100" s="50">
        <v>0</v>
      </c>
      <c r="W100" s="58">
        <v>0</v>
      </c>
      <c r="X100" s="58">
        <v>0</v>
      </c>
      <c r="Y100" s="37">
        <v>0</v>
      </c>
      <c r="Z100" s="50">
        <v>0</v>
      </c>
      <c r="AA100" s="58">
        <v>0</v>
      </c>
      <c r="AB100" s="58">
        <v>0</v>
      </c>
      <c r="AC100" s="37">
        <v>0</v>
      </c>
      <c r="AD100" s="50">
        <v>0</v>
      </c>
      <c r="AE100" s="58">
        <v>0</v>
      </c>
      <c r="AF100" s="58">
        <v>0</v>
      </c>
      <c r="AG100" s="37">
        <v>0</v>
      </c>
      <c r="AH100" s="50">
        <v>0</v>
      </c>
      <c r="AI100" s="58">
        <v>0</v>
      </c>
      <c r="AJ100" s="58">
        <v>0</v>
      </c>
      <c r="AK100" s="37">
        <v>0</v>
      </c>
      <c r="AL100" s="50">
        <v>0</v>
      </c>
      <c r="AM100" s="58">
        <v>0</v>
      </c>
      <c r="AN100" s="58">
        <v>0</v>
      </c>
      <c r="AO100" s="37">
        <v>0</v>
      </c>
      <c r="AP100" s="50">
        <v>0</v>
      </c>
      <c r="AQ100" s="58">
        <v>0</v>
      </c>
      <c r="AR100" s="58">
        <v>0</v>
      </c>
      <c r="AS100" s="37">
        <v>0</v>
      </c>
      <c r="AT100" s="50">
        <v>0</v>
      </c>
      <c r="AU100" s="58">
        <v>0</v>
      </c>
      <c r="AV100" s="58">
        <v>0</v>
      </c>
      <c r="AW100" s="37">
        <v>0</v>
      </c>
      <c r="AX100" s="50">
        <v>0</v>
      </c>
      <c r="AY100" s="58">
        <v>0</v>
      </c>
      <c r="AZ100" s="58">
        <v>0</v>
      </c>
      <c r="BA100" s="37">
        <v>0</v>
      </c>
      <c r="BB100" s="50">
        <v>0</v>
      </c>
      <c r="BC100" s="58">
        <v>0</v>
      </c>
      <c r="BD100" s="58">
        <v>0</v>
      </c>
      <c r="BE100" s="37">
        <v>0</v>
      </c>
      <c r="BF100" s="50">
        <v>0</v>
      </c>
      <c r="BG100" s="58">
        <v>0</v>
      </c>
      <c r="BH100" s="58">
        <v>0</v>
      </c>
      <c r="BI100" s="37">
        <v>0</v>
      </c>
      <c r="BJ100" s="50">
        <v>0</v>
      </c>
      <c r="BK100" s="58">
        <v>0</v>
      </c>
      <c r="BL100" s="58">
        <v>0</v>
      </c>
      <c r="BM100" s="37">
        <v>0</v>
      </c>
      <c r="BN100" s="50">
        <v>0</v>
      </c>
      <c r="BO100" s="58">
        <v>0</v>
      </c>
      <c r="BP100" s="58">
        <v>0</v>
      </c>
      <c r="BQ100" s="37">
        <v>0</v>
      </c>
      <c r="BR100" s="50">
        <v>0</v>
      </c>
      <c r="BS100" s="58">
        <v>1</v>
      </c>
      <c r="BT100" s="58">
        <v>1</v>
      </c>
      <c r="BU100" s="37">
        <v>1</v>
      </c>
      <c r="BV100" s="50">
        <v>3</v>
      </c>
      <c r="BW100" s="58">
        <v>1</v>
      </c>
      <c r="BX100" s="58">
        <v>1</v>
      </c>
      <c r="BY100" s="37">
        <v>0</v>
      </c>
      <c r="BZ100" s="50">
        <v>0</v>
      </c>
      <c r="CA100" s="58">
        <v>0</v>
      </c>
      <c r="CB100" s="58">
        <v>0</v>
      </c>
      <c r="CC100" s="37">
        <v>0</v>
      </c>
      <c r="CD100" s="50">
        <v>0</v>
      </c>
      <c r="CE100" s="58">
        <v>0</v>
      </c>
      <c r="CF100" s="58">
        <v>0</v>
      </c>
      <c r="CG100" s="37">
        <v>1</v>
      </c>
      <c r="CH100" s="50">
        <v>1</v>
      </c>
      <c r="CI100" s="58">
        <v>0</v>
      </c>
      <c r="CJ100" s="58">
        <v>0</v>
      </c>
      <c r="CK100" s="37">
        <v>0</v>
      </c>
      <c r="CL100" s="50">
        <v>0</v>
      </c>
      <c r="CM100" s="58">
        <v>0</v>
      </c>
      <c r="CN100" s="58">
        <v>0</v>
      </c>
      <c r="CO100" s="37">
        <v>0</v>
      </c>
      <c r="CP100" s="50">
        <v>0</v>
      </c>
      <c r="CQ100" s="58">
        <v>0</v>
      </c>
      <c r="CR100" s="58">
        <v>0</v>
      </c>
      <c r="CS100" s="37">
        <v>0</v>
      </c>
      <c r="CT100" s="50">
        <v>0</v>
      </c>
      <c r="CU100" s="58">
        <v>0</v>
      </c>
      <c r="CV100" s="58">
        <v>1</v>
      </c>
      <c r="CW100" s="37">
        <v>3</v>
      </c>
      <c r="CX100" s="50">
        <v>1</v>
      </c>
      <c r="CY100" s="58">
        <v>1</v>
      </c>
      <c r="CZ100" s="58">
        <v>1</v>
      </c>
      <c r="DA100" s="37">
        <v>1</v>
      </c>
      <c r="DB100" s="50">
        <v>0</v>
      </c>
      <c r="DC100" s="58">
        <v>0</v>
      </c>
      <c r="DD100" s="58">
        <v>0</v>
      </c>
      <c r="DE100" s="37">
        <v>0</v>
      </c>
      <c r="DF100" s="50">
        <v>0</v>
      </c>
      <c r="DG100" s="58">
        <v>1</v>
      </c>
      <c r="DH100" s="58">
        <v>1</v>
      </c>
      <c r="DI100" s="70">
        <v>0</v>
      </c>
      <c r="DJ100" s="50">
        <v>0</v>
      </c>
      <c r="DK100" s="58">
        <v>0</v>
      </c>
      <c r="DL100" s="58">
        <v>0.75216618150000003</v>
      </c>
      <c r="DM100" s="37">
        <v>0.75377301510000005</v>
      </c>
      <c r="DN100" s="50">
        <v>0.75301355979999995</v>
      </c>
      <c r="DO100" s="58">
        <v>0.75304113640000003</v>
      </c>
      <c r="DP100" s="58">
        <v>0</v>
      </c>
      <c r="DQ100" s="37">
        <v>0</v>
      </c>
    </row>
    <row r="101" spans="1:121" x14ac:dyDescent="0.2">
      <c r="A101" s="6" t="s">
        <v>81</v>
      </c>
      <c r="B101" s="50">
        <v>0</v>
      </c>
      <c r="C101" s="58">
        <v>0</v>
      </c>
      <c r="D101" s="58">
        <v>0</v>
      </c>
      <c r="E101" s="37">
        <v>0</v>
      </c>
      <c r="F101" s="50">
        <v>0</v>
      </c>
      <c r="G101" s="58">
        <v>0</v>
      </c>
      <c r="H101" s="58">
        <v>0</v>
      </c>
      <c r="I101" s="37">
        <v>0</v>
      </c>
      <c r="J101" s="50">
        <v>0</v>
      </c>
      <c r="K101" s="58">
        <v>0</v>
      </c>
      <c r="L101" s="58">
        <v>0</v>
      </c>
      <c r="M101" s="37">
        <v>0</v>
      </c>
      <c r="N101" s="50">
        <v>0</v>
      </c>
      <c r="O101" s="58">
        <v>0</v>
      </c>
      <c r="P101" s="58">
        <v>0</v>
      </c>
      <c r="Q101" s="37">
        <v>0</v>
      </c>
      <c r="R101" s="50">
        <v>0</v>
      </c>
      <c r="S101" s="58">
        <v>0</v>
      </c>
      <c r="T101" s="58">
        <v>0</v>
      </c>
      <c r="U101" s="37">
        <v>0</v>
      </c>
      <c r="V101" s="50">
        <v>0</v>
      </c>
      <c r="W101" s="58">
        <v>0</v>
      </c>
      <c r="X101" s="58">
        <v>0</v>
      </c>
      <c r="Y101" s="37">
        <v>0</v>
      </c>
      <c r="Z101" s="50">
        <v>0</v>
      </c>
      <c r="AA101" s="58">
        <v>0</v>
      </c>
      <c r="AB101" s="58">
        <v>0</v>
      </c>
      <c r="AC101" s="37">
        <v>0</v>
      </c>
      <c r="AD101" s="50">
        <v>0</v>
      </c>
      <c r="AE101" s="58">
        <v>0</v>
      </c>
      <c r="AF101" s="58">
        <v>0</v>
      </c>
      <c r="AG101" s="37">
        <v>0</v>
      </c>
      <c r="AH101" s="50">
        <v>0</v>
      </c>
      <c r="AI101" s="58">
        <v>0</v>
      </c>
      <c r="AJ101" s="58">
        <v>0</v>
      </c>
      <c r="AK101" s="37">
        <v>0</v>
      </c>
      <c r="AL101" s="50">
        <v>0</v>
      </c>
      <c r="AM101" s="58">
        <v>0</v>
      </c>
      <c r="AN101" s="58">
        <v>0</v>
      </c>
      <c r="AO101" s="37">
        <v>0</v>
      </c>
      <c r="AP101" s="50">
        <v>0</v>
      </c>
      <c r="AQ101" s="58">
        <v>0</v>
      </c>
      <c r="AR101" s="58">
        <v>0</v>
      </c>
      <c r="AS101" s="37">
        <v>0</v>
      </c>
      <c r="AT101" s="50">
        <v>0</v>
      </c>
      <c r="AU101" s="58">
        <v>0</v>
      </c>
      <c r="AV101" s="58">
        <v>0</v>
      </c>
      <c r="AW101" s="37">
        <v>0</v>
      </c>
      <c r="AX101" s="50">
        <v>0</v>
      </c>
      <c r="AY101" s="58">
        <v>0</v>
      </c>
      <c r="AZ101" s="58">
        <v>0</v>
      </c>
      <c r="BA101" s="37">
        <v>0</v>
      </c>
      <c r="BB101" s="50">
        <v>0</v>
      </c>
      <c r="BC101" s="58">
        <v>0</v>
      </c>
      <c r="BD101" s="58">
        <v>0</v>
      </c>
      <c r="BE101" s="37">
        <v>0</v>
      </c>
      <c r="BF101" s="50">
        <v>0</v>
      </c>
      <c r="BG101" s="58">
        <v>0</v>
      </c>
      <c r="BH101" s="58">
        <v>0</v>
      </c>
      <c r="BI101" s="37">
        <v>0</v>
      </c>
      <c r="BJ101" s="50">
        <v>0</v>
      </c>
      <c r="BK101" s="58">
        <v>0</v>
      </c>
      <c r="BL101" s="58">
        <v>0</v>
      </c>
      <c r="BM101" s="37">
        <v>0</v>
      </c>
      <c r="BN101" s="50">
        <v>0</v>
      </c>
      <c r="BO101" s="58">
        <v>0</v>
      </c>
      <c r="BP101" s="58">
        <v>0</v>
      </c>
      <c r="BQ101" s="37">
        <v>0</v>
      </c>
      <c r="BR101" s="50">
        <v>0</v>
      </c>
      <c r="BS101" s="58">
        <v>0</v>
      </c>
      <c r="BT101" s="58">
        <v>1</v>
      </c>
      <c r="BU101" s="37">
        <v>1</v>
      </c>
      <c r="BV101" s="50">
        <v>3</v>
      </c>
      <c r="BW101" s="58">
        <v>6</v>
      </c>
      <c r="BX101" s="58">
        <v>6</v>
      </c>
      <c r="BY101" s="37">
        <v>6</v>
      </c>
      <c r="BZ101" s="50">
        <v>3</v>
      </c>
      <c r="CA101" s="58">
        <v>3</v>
      </c>
      <c r="CB101" s="58">
        <v>2</v>
      </c>
      <c r="CC101" s="37">
        <v>2</v>
      </c>
      <c r="CD101" s="50">
        <v>2</v>
      </c>
      <c r="CE101" s="58">
        <v>1</v>
      </c>
      <c r="CF101" s="58">
        <v>1</v>
      </c>
      <c r="CG101" s="37">
        <v>2</v>
      </c>
      <c r="CH101" s="50">
        <v>3</v>
      </c>
      <c r="CI101" s="58">
        <v>2</v>
      </c>
      <c r="CJ101" s="58">
        <v>3</v>
      </c>
      <c r="CK101" s="37">
        <v>5</v>
      </c>
      <c r="CL101" s="50">
        <v>4</v>
      </c>
      <c r="CM101" s="58">
        <v>5</v>
      </c>
      <c r="CN101" s="58">
        <v>3</v>
      </c>
      <c r="CO101" s="37">
        <v>4</v>
      </c>
      <c r="CP101" s="50">
        <v>4</v>
      </c>
      <c r="CQ101" s="58">
        <v>4</v>
      </c>
      <c r="CR101" s="58">
        <v>5</v>
      </c>
      <c r="CS101" s="37">
        <v>4</v>
      </c>
      <c r="CT101" s="50">
        <v>3</v>
      </c>
      <c r="CU101" s="58">
        <v>4</v>
      </c>
      <c r="CV101" s="58">
        <v>5</v>
      </c>
      <c r="CW101" s="37">
        <v>6</v>
      </c>
      <c r="CX101" s="50">
        <v>6</v>
      </c>
      <c r="CY101" s="58">
        <v>9</v>
      </c>
      <c r="CZ101" s="58">
        <v>9</v>
      </c>
      <c r="DA101" s="37">
        <v>6</v>
      </c>
      <c r="DB101" s="50">
        <v>10</v>
      </c>
      <c r="DC101" s="58">
        <v>10</v>
      </c>
      <c r="DD101" s="58">
        <v>11</v>
      </c>
      <c r="DE101" s="37">
        <v>7.4754948594000004</v>
      </c>
      <c r="DF101" s="50">
        <v>12.484793716</v>
      </c>
      <c r="DG101" s="58">
        <v>13.508043552</v>
      </c>
      <c r="DH101" s="58">
        <v>13.502907937</v>
      </c>
      <c r="DI101" s="70">
        <v>8.486439249</v>
      </c>
      <c r="DJ101" s="50">
        <v>10.462358311999999</v>
      </c>
      <c r="DK101" s="58">
        <v>11.446109372</v>
      </c>
      <c r="DL101" s="58">
        <v>11.552167989000001</v>
      </c>
      <c r="DM101" s="37">
        <v>9.7625347800999993</v>
      </c>
      <c r="DN101" s="50">
        <v>9.6204297878999991</v>
      </c>
      <c r="DO101" s="58">
        <v>9.6965545584000008</v>
      </c>
      <c r="DP101" s="58">
        <v>8.9306385535999997</v>
      </c>
      <c r="DQ101" s="37">
        <v>7.1927220970999999</v>
      </c>
    </row>
    <row r="102" spans="1:121" x14ac:dyDescent="0.2">
      <c r="A102" s="6" t="s">
        <v>82</v>
      </c>
      <c r="B102" s="50">
        <v>0</v>
      </c>
      <c r="C102" s="58">
        <v>0</v>
      </c>
      <c r="D102" s="58">
        <v>0</v>
      </c>
      <c r="E102" s="37">
        <v>0</v>
      </c>
      <c r="F102" s="50">
        <v>0</v>
      </c>
      <c r="G102" s="58">
        <v>0</v>
      </c>
      <c r="H102" s="58">
        <v>0</v>
      </c>
      <c r="I102" s="37">
        <v>0</v>
      </c>
      <c r="J102" s="50">
        <v>0</v>
      </c>
      <c r="K102" s="58">
        <v>0</v>
      </c>
      <c r="L102" s="58">
        <v>0</v>
      </c>
      <c r="M102" s="37">
        <v>0</v>
      </c>
      <c r="N102" s="50">
        <v>0</v>
      </c>
      <c r="O102" s="58">
        <v>0</v>
      </c>
      <c r="P102" s="58">
        <v>0</v>
      </c>
      <c r="Q102" s="37">
        <v>0</v>
      </c>
      <c r="R102" s="50">
        <v>0</v>
      </c>
      <c r="S102" s="58">
        <v>0</v>
      </c>
      <c r="T102" s="58">
        <v>0</v>
      </c>
      <c r="U102" s="37">
        <v>0</v>
      </c>
      <c r="V102" s="50">
        <v>0</v>
      </c>
      <c r="W102" s="58">
        <v>0</v>
      </c>
      <c r="X102" s="58">
        <v>0</v>
      </c>
      <c r="Y102" s="37">
        <v>0</v>
      </c>
      <c r="Z102" s="50">
        <v>0</v>
      </c>
      <c r="AA102" s="58">
        <v>0</v>
      </c>
      <c r="AB102" s="58">
        <v>0</v>
      </c>
      <c r="AC102" s="37">
        <v>0</v>
      </c>
      <c r="AD102" s="50">
        <v>0</v>
      </c>
      <c r="AE102" s="58">
        <v>0</v>
      </c>
      <c r="AF102" s="58">
        <v>0</v>
      </c>
      <c r="AG102" s="37">
        <v>0</v>
      </c>
      <c r="AH102" s="50">
        <v>0</v>
      </c>
      <c r="AI102" s="58">
        <v>0</v>
      </c>
      <c r="AJ102" s="58">
        <v>0</v>
      </c>
      <c r="AK102" s="37">
        <v>0</v>
      </c>
      <c r="AL102" s="50">
        <v>0</v>
      </c>
      <c r="AM102" s="58">
        <v>0</v>
      </c>
      <c r="AN102" s="58">
        <v>0</v>
      </c>
      <c r="AO102" s="37">
        <v>0</v>
      </c>
      <c r="AP102" s="50">
        <v>0</v>
      </c>
      <c r="AQ102" s="58">
        <v>0</v>
      </c>
      <c r="AR102" s="58">
        <v>0</v>
      </c>
      <c r="AS102" s="37">
        <v>0</v>
      </c>
      <c r="AT102" s="50">
        <v>0</v>
      </c>
      <c r="AU102" s="58">
        <v>0</v>
      </c>
      <c r="AV102" s="58">
        <v>0</v>
      </c>
      <c r="AW102" s="37">
        <v>0</v>
      </c>
      <c r="AX102" s="50">
        <v>0</v>
      </c>
      <c r="AY102" s="58">
        <v>0</v>
      </c>
      <c r="AZ102" s="58">
        <v>0</v>
      </c>
      <c r="BA102" s="37">
        <v>0</v>
      </c>
      <c r="BB102" s="50">
        <v>0</v>
      </c>
      <c r="BC102" s="58">
        <v>0</v>
      </c>
      <c r="BD102" s="58">
        <v>0</v>
      </c>
      <c r="BE102" s="37">
        <v>0</v>
      </c>
      <c r="BF102" s="50">
        <v>0</v>
      </c>
      <c r="BG102" s="58">
        <v>0</v>
      </c>
      <c r="BH102" s="58">
        <v>0</v>
      </c>
      <c r="BI102" s="37">
        <v>0</v>
      </c>
      <c r="BJ102" s="50">
        <v>0</v>
      </c>
      <c r="BK102" s="58">
        <v>0</v>
      </c>
      <c r="BL102" s="58">
        <v>0</v>
      </c>
      <c r="BM102" s="37">
        <v>0</v>
      </c>
      <c r="BN102" s="50">
        <v>0</v>
      </c>
      <c r="BO102" s="58">
        <v>0</v>
      </c>
      <c r="BP102" s="58">
        <v>0</v>
      </c>
      <c r="BQ102" s="37">
        <v>0</v>
      </c>
      <c r="BR102" s="50">
        <v>0</v>
      </c>
      <c r="BS102" s="58">
        <v>0</v>
      </c>
      <c r="BT102" s="58">
        <v>0</v>
      </c>
      <c r="BU102" s="37">
        <v>0</v>
      </c>
      <c r="BV102" s="50">
        <v>0</v>
      </c>
      <c r="BW102" s="58">
        <v>0</v>
      </c>
      <c r="BX102" s="58">
        <v>0</v>
      </c>
      <c r="BY102" s="37">
        <v>0</v>
      </c>
      <c r="BZ102" s="50">
        <v>0</v>
      </c>
      <c r="CA102" s="58">
        <v>0</v>
      </c>
      <c r="CB102" s="58">
        <v>0</v>
      </c>
      <c r="CC102" s="37">
        <v>0</v>
      </c>
      <c r="CD102" s="50">
        <v>0</v>
      </c>
      <c r="CE102" s="58">
        <v>0</v>
      </c>
      <c r="CF102" s="58">
        <v>0</v>
      </c>
      <c r="CG102" s="37">
        <v>0</v>
      </c>
      <c r="CH102" s="50">
        <v>0</v>
      </c>
      <c r="CI102" s="58">
        <v>0</v>
      </c>
      <c r="CJ102" s="58">
        <v>0</v>
      </c>
      <c r="CK102" s="37">
        <v>0</v>
      </c>
      <c r="CL102" s="50">
        <v>0</v>
      </c>
      <c r="CM102" s="58">
        <v>0</v>
      </c>
      <c r="CN102" s="58">
        <v>0</v>
      </c>
      <c r="CO102" s="37">
        <v>0</v>
      </c>
      <c r="CP102" s="50">
        <v>0</v>
      </c>
      <c r="CQ102" s="58">
        <v>0</v>
      </c>
      <c r="CR102" s="58">
        <v>0</v>
      </c>
      <c r="CS102" s="37">
        <v>0</v>
      </c>
      <c r="CT102" s="50">
        <v>0</v>
      </c>
      <c r="CU102" s="58">
        <v>0</v>
      </c>
      <c r="CV102" s="58">
        <v>0</v>
      </c>
      <c r="CW102" s="37">
        <v>1</v>
      </c>
      <c r="CX102" s="50">
        <v>1</v>
      </c>
      <c r="CY102" s="58">
        <v>0</v>
      </c>
      <c r="CZ102" s="58">
        <v>0</v>
      </c>
      <c r="DA102" s="37">
        <v>0</v>
      </c>
      <c r="DB102" s="50">
        <v>0</v>
      </c>
      <c r="DC102" s="58">
        <v>0</v>
      </c>
      <c r="DD102" s="58">
        <v>0</v>
      </c>
      <c r="DE102" s="37">
        <v>0</v>
      </c>
      <c r="DF102" s="50">
        <v>0</v>
      </c>
      <c r="DG102" s="58">
        <v>0</v>
      </c>
      <c r="DH102" s="58">
        <v>0</v>
      </c>
      <c r="DI102" s="70">
        <v>0</v>
      </c>
      <c r="DJ102" s="50">
        <v>0</v>
      </c>
      <c r="DK102" s="58">
        <v>0</v>
      </c>
      <c r="DL102" s="58">
        <v>0</v>
      </c>
      <c r="DM102" s="37">
        <v>0</v>
      </c>
      <c r="DN102" s="50">
        <v>0</v>
      </c>
      <c r="DO102" s="58">
        <v>0</v>
      </c>
      <c r="DP102" s="58">
        <v>0.68350746029999998</v>
      </c>
      <c r="DQ102" s="37">
        <v>0</v>
      </c>
    </row>
    <row r="103" spans="1:121" x14ac:dyDescent="0.2">
      <c r="A103" s="6" t="s">
        <v>83</v>
      </c>
      <c r="B103" s="50">
        <v>0</v>
      </c>
      <c r="C103" s="58">
        <v>0</v>
      </c>
      <c r="D103" s="58">
        <v>0</v>
      </c>
      <c r="E103" s="37">
        <v>0</v>
      </c>
      <c r="F103" s="50">
        <v>0</v>
      </c>
      <c r="G103" s="58">
        <v>0</v>
      </c>
      <c r="H103" s="58">
        <v>0</v>
      </c>
      <c r="I103" s="37">
        <v>0</v>
      </c>
      <c r="J103" s="50">
        <v>0</v>
      </c>
      <c r="K103" s="58">
        <v>0</v>
      </c>
      <c r="L103" s="58">
        <v>0</v>
      </c>
      <c r="M103" s="37">
        <v>0</v>
      </c>
      <c r="N103" s="50">
        <v>0</v>
      </c>
      <c r="O103" s="58">
        <v>0</v>
      </c>
      <c r="P103" s="58">
        <v>0</v>
      </c>
      <c r="Q103" s="37">
        <v>0</v>
      </c>
      <c r="R103" s="50">
        <v>0</v>
      </c>
      <c r="S103" s="58">
        <v>0</v>
      </c>
      <c r="T103" s="58">
        <v>0</v>
      </c>
      <c r="U103" s="37">
        <v>0</v>
      </c>
      <c r="V103" s="50">
        <v>0</v>
      </c>
      <c r="W103" s="58">
        <v>0</v>
      </c>
      <c r="X103" s="58">
        <v>0</v>
      </c>
      <c r="Y103" s="37">
        <v>0</v>
      </c>
      <c r="Z103" s="50">
        <v>0</v>
      </c>
      <c r="AA103" s="58">
        <v>0</v>
      </c>
      <c r="AB103" s="58">
        <v>0</v>
      </c>
      <c r="AC103" s="37">
        <v>0</v>
      </c>
      <c r="AD103" s="50">
        <v>0</v>
      </c>
      <c r="AE103" s="58">
        <v>0</v>
      </c>
      <c r="AF103" s="58">
        <v>0</v>
      </c>
      <c r="AG103" s="37">
        <v>0</v>
      </c>
      <c r="AH103" s="50">
        <v>0</v>
      </c>
      <c r="AI103" s="58">
        <v>0</v>
      </c>
      <c r="AJ103" s="58">
        <v>0</v>
      </c>
      <c r="AK103" s="37">
        <v>0</v>
      </c>
      <c r="AL103" s="50">
        <v>0</v>
      </c>
      <c r="AM103" s="58">
        <v>0</v>
      </c>
      <c r="AN103" s="58">
        <v>0</v>
      </c>
      <c r="AO103" s="37">
        <v>0</v>
      </c>
      <c r="AP103" s="50">
        <v>0</v>
      </c>
      <c r="AQ103" s="58">
        <v>0</v>
      </c>
      <c r="AR103" s="58">
        <v>0</v>
      </c>
      <c r="AS103" s="37">
        <v>0</v>
      </c>
      <c r="AT103" s="50">
        <v>0</v>
      </c>
      <c r="AU103" s="58">
        <v>0</v>
      </c>
      <c r="AV103" s="58">
        <v>0</v>
      </c>
      <c r="AW103" s="37">
        <v>0</v>
      </c>
      <c r="AX103" s="50">
        <v>0</v>
      </c>
      <c r="AY103" s="58">
        <v>0</v>
      </c>
      <c r="AZ103" s="58">
        <v>0</v>
      </c>
      <c r="BA103" s="37">
        <v>0</v>
      </c>
      <c r="BB103" s="50">
        <v>0</v>
      </c>
      <c r="BC103" s="58">
        <v>0</v>
      </c>
      <c r="BD103" s="58">
        <v>0</v>
      </c>
      <c r="BE103" s="37">
        <v>0</v>
      </c>
      <c r="BF103" s="50">
        <v>0</v>
      </c>
      <c r="BG103" s="58">
        <v>0</v>
      </c>
      <c r="BH103" s="58">
        <v>0</v>
      </c>
      <c r="BI103" s="37">
        <v>0</v>
      </c>
      <c r="BJ103" s="50">
        <v>0</v>
      </c>
      <c r="BK103" s="58">
        <v>3</v>
      </c>
      <c r="BL103" s="58">
        <v>3</v>
      </c>
      <c r="BM103" s="37">
        <v>3</v>
      </c>
      <c r="BN103" s="50">
        <v>4</v>
      </c>
      <c r="BO103" s="58">
        <v>5</v>
      </c>
      <c r="BP103" s="58">
        <v>5</v>
      </c>
      <c r="BQ103" s="37">
        <v>4</v>
      </c>
      <c r="BR103" s="50">
        <v>4</v>
      </c>
      <c r="BS103" s="58">
        <v>7</v>
      </c>
      <c r="BT103" s="58">
        <v>6</v>
      </c>
      <c r="BU103" s="37">
        <v>5</v>
      </c>
      <c r="BV103" s="50">
        <v>6</v>
      </c>
      <c r="BW103" s="58">
        <v>5</v>
      </c>
      <c r="BX103" s="58">
        <v>4</v>
      </c>
      <c r="BY103" s="37">
        <v>3</v>
      </c>
      <c r="BZ103" s="50">
        <v>4</v>
      </c>
      <c r="CA103" s="58">
        <v>5</v>
      </c>
      <c r="CB103" s="58">
        <v>5</v>
      </c>
      <c r="CC103" s="37">
        <v>5</v>
      </c>
      <c r="CD103" s="50">
        <v>4</v>
      </c>
      <c r="CE103" s="58">
        <v>4</v>
      </c>
      <c r="CF103" s="58">
        <v>7</v>
      </c>
      <c r="CG103" s="37">
        <v>6</v>
      </c>
      <c r="CH103" s="50">
        <v>3</v>
      </c>
      <c r="CI103" s="58">
        <v>6</v>
      </c>
      <c r="CJ103" s="58">
        <v>7</v>
      </c>
      <c r="CK103" s="37">
        <v>5</v>
      </c>
      <c r="CL103" s="50">
        <v>3</v>
      </c>
      <c r="CM103" s="58">
        <v>5</v>
      </c>
      <c r="CN103" s="58">
        <v>5</v>
      </c>
      <c r="CO103" s="37">
        <v>3</v>
      </c>
      <c r="CP103" s="50">
        <v>3</v>
      </c>
      <c r="CQ103" s="58">
        <v>3</v>
      </c>
      <c r="CR103" s="58">
        <v>3</v>
      </c>
      <c r="CS103" s="37">
        <v>0</v>
      </c>
      <c r="CT103" s="50">
        <v>0</v>
      </c>
      <c r="CU103" s="58">
        <v>0</v>
      </c>
      <c r="CV103" s="58">
        <v>0</v>
      </c>
      <c r="CW103" s="37">
        <v>0</v>
      </c>
      <c r="CX103" s="50">
        <v>0</v>
      </c>
      <c r="CY103" s="58">
        <v>0</v>
      </c>
      <c r="CZ103" s="58">
        <v>1</v>
      </c>
      <c r="DA103" s="37">
        <v>0</v>
      </c>
      <c r="DB103" s="50">
        <v>1</v>
      </c>
      <c r="DC103" s="58">
        <v>1</v>
      </c>
      <c r="DD103" s="58">
        <v>1</v>
      </c>
      <c r="DE103" s="37">
        <v>2</v>
      </c>
      <c r="DF103" s="50">
        <v>1</v>
      </c>
      <c r="DG103" s="58">
        <v>1</v>
      </c>
      <c r="DH103" s="58">
        <v>2</v>
      </c>
      <c r="DI103" s="70">
        <v>2</v>
      </c>
      <c r="DJ103" s="50">
        <v>1.4891474230999999</v>
      </c>
      <c r="DK103" s="58">
        <v>1.5599807981</v>
      </c>
      <c r="DL103" s="58">
        <v>1.4928913498</v>
      </c>
      <c r="DM103" s="37">
        <v>1.5651197703999999</v>
      </c>
      <c r="DN103" s="50">
        <v>2.4415674083000001</v>
      </c>
      <c r="DO103" s="58">
        <v>3.2838027164999999</v>
      </c>
      <c r="DP103" s="58">
        <v>3.2941991638000001</v>
      </c>
      <c r="DQ103" s="37">
        <v>3.3616971098000001</v>
      </c>
    </row>
    <row r="104" spans="1:121" x14ac:dyDescent="0.2">
      <c r="A104" s="6" t="s">
        <v>84</v>
      </c>
      <c r="B104" s="50">
        <v>0</v>
      </c>
      <c r="C104" s="58">
        <v>0</v>
      </c>
      <c r="D104" s="58">
        <v>0</v>
      </c>
      <c r="E104" s="37">
        <v>0</v>
      </c>
      <c r="F104" s="50">
        <v>0</v>
      </c>
      <c r="G104" s="58">
        <v>0</v>
      </c>
      <c r="H104" s="58">
        <v>0</v>
      </c>
      <c r="I104" s="37">
        <v>0</v>
      </c>
      <c r="J104" s="50">
        <v>0</v>
      </c>
      <c r="K104" s="58">
        <v>0</v>
      </c>
      <c r="L104" s="58">
        <v>0</v>
      </c>
      <c r="M104" s="37">
        <v>0</v>
      </c>
      <c r="N104" s="50">
        <v>0</v>
      </c>
      <c r="O104" s="58">
        <v>0</v>
      </c>
      <c r="P104" s="58">
        <v>0</v>
      </c>
      <c r="Q104" s="37">
        <v>0</v>
      </c>
      <c r="R104" s="50">
        <v>0</v>
      </c>
      <c r="S104" s="58">
        <v>0</v>
      </c>
      <c r="T104" s="58">
        <v>0</v>
      </c>
      <c r="U104" s="37">
        <v>0</v>
      </c>
      <c r="V104" s="50">
        <v>0</v>
      </c>
      <c r="W104" s="58">
        <v>0</v>
      </c>
      <c r="X104" s="58">
        <v>0</v>
      </c>
      <c r="Y104" s="37">
        <v>0</v>
      </c>
      <c r="Z104" s="50">
        <v>0</v>
      </c>
      <c r="AA104" s="58">
        <v>0</v>
      </c>
      <c r="AB104" s="58">
        <v>0</v>
      </c>
      <c r="AC104" s="37">
        <v>0</v>
      </c>
      <c r="AD104" s="50">
        <v>0</v>
      </c>
      <c r="AE104" s="58">
        <v>0</v>
      </c>
      <c r="AF104" s="58">
        <v>0</v>
      </c>
      <c r="AG104" s="37">
        <v>0</v>
      </c>
      <c r="AH104" s="50">
        <v>0</v>
      </c>
      <c r="AI104" s="58">
        <v>0</v>
      </c>
      <c r="AJ104" s="58">
        <v>0</v>
      </c>
      <c r="AK104" s="37">
        <v>0</v>
      </c>
      <c r="AL104" s="50">
        <v>0</v>
      </c>
      <c r="AM104" s="58">
        <v>0</v>
      </c>
      <c r="AN104" s="58">
        <v>0</v>
      </c>
      <c r="AO104" s="37">
        <v>0</v>
      </c>
      <c r="AP104" s="50">
        <v>0</v>
      </c>
      <c r="AQ104" s="58">
        <v>0</v>
      </c>
      <c r="AR104" s="58">
        <v>0</v>
      </c>
      <c r="AS104" s="37">
        <v>0</v>
      </c>
      <c r="AT104" s="50">
        <v>0</v>
      </c>
      <c r="AU104" s="58">
        <v>0</v>
      </c>
      <c r="AV104" s="58">
        <v>0</v>
      </c>
      <c r="AW104" s="37">
        <v>0</v>
      </c>
      <c r="AX104" s="50">
        <v>0</v>
      </c>
      <c r="AY104" s="58">
        <v>0</v>
      </c>
      <c r="AZ104" s="58">
        <v>0</v>
      </c>
      <c r="BA104" s="37">
        <v>0</v>
      </c>
      <c r="BB104" s="50">
        <v>0.73207366969999998</v>
      </c>
      <c r="BC104" s="58">
        <v>0</v>
      </c>
      <c r="BD104" s="58">
        <v>0</v>
      </c>
      <c r="BE104" s="37">
        <v>0</v>
      </c>
      <c r="BF104" s="50">
        <v>0</v>
      </c>
      <c r="BG104" s="58">
        <v>0.58909349990000004</v>
      </c>
      <c r="BH104" s="58">
        <v>0.65130895590000004</v>
      </c>
      <c r="BI104" s="37">
        <v>0.52152138209999999</v>
      </c>
      <c r="BJ104" s="50">
        <v>1</v>
      </c>
      <c r="BK104" s="58">
        <v>1</v>
      </c>
      <c r="BL104" s="58">
        <v>2</v>
      </c>
      <c r="BM104" s="37">
        <v>3</v>
      </c>
      <c r="BN104" s="50">
        <v>3</v>
      </c>
      <c r="BO104" s="58">
        <v>3</v>
      </c>
      <c r="BP104" s="58">
        <v>2</v>
      </c>
      <c r="BQ104" s="37">
        <v>2</v>
      </c>
      <c r="BR104" s="50">
        <v>2</v>
      </c>
      <c r="BS104" s="58">
        <v>2</v>
      </c>
      <c r="BT104" s="58">
        <v>2</v>
      </c>
      <c r="BU104" s="37">
        <v>2</v>
      </c>
      <c r="BV104" s="50">
        <v>1</v>
      </c>
      <c r="BW104" s="58">
        <v>1</v>
      </c>
      <c r="BX104" s="58">
        <v>1</v>
      </c>
      <c r="BY104" s="37">
        <v>1</v>
      </c>
      <c r="BZ104" s="50">
        <v>0</v>
      </c>
      <c r="CA104" s="58">
        <v>0</v>
      </c>
      <c r="CB104" s="58">
        <v>0</v>
      </c>
      <c r="CC104" s="37">
        <v>0</v>
      </c>
      <c r="CD104" s="50">
        <v>0</v>
      </c>
      <c r="CE104" s="58">
        <v>0</v>
      </c>
      <c r="CF104" s="58">
        <v>0</v>
      </c>
      <c r="CG104" s="37">
        <v>1</v>
      </c>
      <c r="CH104" s="50">
        <v>1</v>
      </c>
      <c r="CI104" s="58">
        <v>3</v>
      </c>
      <c r="CJ104" s="58">
        <v>2</v>
      </c>
      <c r="CK104" s="37">
        <v>0</v>
      </c>
      <c r="CL104" s="50">
        <v>0</v>
      </c>
      <c r="CM104" s="58">
        <v>1</v>
      </c>
      <c r="CN104" s="58">
        <v>2</v>
      </c>
      <c r="CO104" s="37">
        <v>1</v>
      </c>
      <c r="CP104" s="50">
        <v>1</v>
      </c>
      <c r="CQ104" s="58">
        <v>3</v>
      </c>
      <c r="CR104" s="58">
        <v>3</v>
      </c>
      <c r="CS104" s="37">
        <v>1</v>
      </c>
      <c r="CT104" s="50">
        <v>0</v>
      </c>
      <c r="CU104" s="58">
        <v>2</v>
      </c>
      <c r="CV104" s="58">
        <v>2</v>
      </c>
      <c r="CW104" s="37">
        <v>3</v>
      </c>
      <c r="CX104" s="50">
        <v>1</v>
      </c>
      <c r="CY104" s="58">
        <v>5</v>
      </c>
      <c r="CZ104" s="58">
        <v>4</v>
      </c>
      <c r="DA104" s="37">
        <v>0.36089883319999999</v>
      </c>
      <c r="DB104" s="50">
        <v>0.36401890539999998</v>
      </c>
      <c r="DC104" s="58">
        <v>6.3550248692000002</v>
      </c>
      <c r="DD104" s="58">
        <v>7.3511957989000001</v>
      </c>
      <c r="DE104" s="37">
        <v>2.3405468984</v>
      </c>
      <c r="DF104" s="50">
        <v>5.3372504640000002</v>
      </c>
      <c r="DG104" s="58">
        <v>5.3109321941000003</v>
      </c>
      <c r="DH104" s="58">
        <v>4.2953868032999996</v>
      </c>
      <c r="DI104" s="70">
        <v>0.27685360739999998</v>
      </c>
      <c r="DJ104" s="50">
        <v>1.6225092119</v>
      </c>
      <c r="DK104" s="58">
        <v>2.5080822562999998</v>
      </c>
      <c r="DL104" s="58">
        <v>2.5145731254000001</v>
      </c>
      <c r="DM104" s="37">
        <v>1.4146665439999999</v>
      </c>
      <c r="DN104" s="50">
        <v>3.2067547611</v>
      </c>
      <c r="DO104" s="58">
        <v>3.8808624922999999</v>
      </c>
      <c r="DP104" s="58">
        <v>3.8534299161000001</v>
      </c>
      <c r="DQ104" s="37">
        <v>1.4224973188000001</v>
      </c>
    </row>
    <row r="105" spans="1:121" x14ac:dyDescent="0.2">
      <c r="A105" s="6" t="s">
        <v>85</v>
      </c>
      <c r="B105" s="50">
        <v>0</v>
      </c>
      <c r="C105" s="58">
        <v>0</v>
      </c>
      <c r="D105" s="58">
        <v>0</v>
      </c>
      <c r="E105" s="37">
        <v>0</v>
      </c>
      <c r="F105" s="50">
        <v>0</v>
      </c>
      <c r="G105" s="58">
        <v>0</v>
      </c>
      <c r="H105" s="58">
        <v>0</v>
      </c>
      <c r="I105" s="37">
        <v>0</v>
      </c>
      <c r="J105" s="50">
        <v>0</v>
      </c>
      <c r="K105" s="58">
        <v>0</v>
      </c>
      <c r="L105" s="58">
        <v>0</v>
      </c>
      <c r="M105" s="37">
        <v>0</v>
      </c>
      <c r="N105" s="50">
        <v>0</v>
      </c>
      <c r="O105" s="58">
        <v>0</v>
      </c>
      <c r="P105" s="58">
        <v>0</v>
      </c>
      <c r="Q105" s="37">
        <v>0</v>
      </c>
      <c r="R105" s="50">
        <v>0</v>
      </c>
      <c r="S105" s="58">
        <v>0</v>
      </c>
      <c r="T105" s="58">
        <v>0</v>
      </c>
      <c r="U105" s="37">
        <v>0</v>
      </c>
      <c r="V105" s="50">
        <v>0</v>
      </c>
      <c r="W105" s="58">
        <v>0</v>
      </c>
      <c r="X105" s="58">
        <v>0</v>
      </c>
      <c r="Y105" s="37">
        <v>0</v>
      </c>
      <c r="Z105" s="50">
        <v>0</v>
      </c>
      <c r="AA105" s="58">
        <v>0</v>
      </c>
      <c r="AB105" s="58">
        <v>0</v>
      </c>
      <c r="AC105" s="37">
        <v>0</v>
      </c>
      <c r="AD105" s="50">
        <v>0</v>
      </c>
      <c r="AE105" s="58">
        <v>0</v>
      </c>
      <c r="AF105" s="58">
        <v>0</v>
      </c>
      <c r="AG105" s="37">
        <v>0</v>
      </c>
      <c r="AH105" s="50">
        <v>0</v>
      </c>
      <c r="AI105" s="58">
        <v>0</v>
      </c>
      <c r="AJ105" s="58">
        <v>0</v>
      </c>
      <c r="AK105" s="37">
        <v>0</v>
      </c>
      <c r="AL105" s="50">
        <v>0</v>
      </c>
      <c r="AM105" s="58">
        <v>0</v>
      </c>
      <c r="AN105" s="58">
        <v>0</v>
      </c>
      <c r="AO105" s="37">
        <v>0</v>
      </c>
      <c r="AP105" s="50">
        <v>0</v>
      </c>
      <c r="AQ105" s="58">
        <v>0</v>
      </c>
      <c r="AR105" s="58">
        <v>0</v>
      </c>
      <c r="AS105" s="37">
        <v>0</v>
      </c>
      <c r="AT105" s="50">
        <v>0</v>
      </c>
      <c r="AU105" s="58">
        <v>0</v>
      </c>
      <c r="AV105" s="58">
        <v>0</v>
      </c>
      <c r="AW105" s="37">
        <v>0</v>
      </c>
      <c r="AX105" s="50">
        <v>0</v>
      </c>
      <c r="AY105" s="58">
        <v>0</v>
      </c>
      <c r="AZ105" s="58">
        <v>0</v>
      </c>
      <c r="BA105" s="37">
        <v>0</v>
      </c>
      <c r="BB105" s="50">
        <v>0</v>
      </c>
      <c r="BC105" s="58">
        <v>0</v>
      </c>
      <c r="BD105" s="58">
        <v>0</v>
      </c>
      <c r="BE105" s="37">
        <v>0</v>
      </c>
      <c r="BF105" s="50">
        <v>0</v>
      </c>
      <c r="BG105" s="58">
        <v>0</v>
      </c>
      <c r="BH105" s="58">
        <v>0</v>
      </c>
      <c r="BI105" s="37">
        <v>0</v>
      </c>
      <c r="BJ105" s="50">
        <v>0</v>
      </c>
      <c r="BK105" s="58">
        <v>0</v>
      </c>
      <c r="BL105" s="58">
        <v>0</v>
      </c>
      <c r="BM105" s="37">
        <v>0</v>
      </c>
      <c r="BN105" s="50">
        <v>0</v>
      </c>
      <c r="BO105" s="58">
        <v>0</v>
      </c>
      <c r="BP105" s="58">
        <v>0</v>
      </c>
      <c r="BQ105" s="37">
        <v>0</v>
      </c>
      <c r="BR105" s="50">
        <v>1</v>
      </c>
      <c r="BS105" s="58">
        <v>1</v>
      </c>
      <c r="BT105" s="58">
        <v>1</v>
      </c>
      <c r="BU105" s="37">
        <v>1.3718408329</v>
      </c>
      <c r="BV105" s="50">
        <v>1.3788462432999999</v>
      </c>
      <c r="BW105" s="58">
        <v>1.3671463741000001</v>
      </c>
      <c r="BX105" s="58">
        <v>1.3631212004</v>
      </c>
      <c r="BY105" s="37">
        <v>1.3693883420999999</v>
      </c>
      <c r="BZ105" s="50">
        <v>1.4245224331999999</v>
      </c>
      <c r="CA105" s="58">
        <v>1.4222943244999999</v>
      </c>
      <c r="CB105" s="58">
        <v>1.4301105000000001</v>
      </c>
      <c r="CC105" s="37">
        <v>1.4357330340000001</v>
      </c>
      <c r="CD105" s="50">
        <v>1.4184983708000001</v>
      </c>
      <c r="CE105" s="58">
        <v>1.4188971050000001</v>
      </c>
      <c r="CF105" s="58">
        <v>1.4293024304999999</v>
      </c>
      <c r="CG105" s="37">
        <v>1.4285902907000001</v>
      </c>
      <c r="CH105" s="50">
        <v>1.4792056168000001</v>
      </c>
      <c r="CI105" s="58">
        <v>1.4774913939000001</v>
      </c>
      <c r="CJ105" s="58">
        <v>1.4690774393999999</v>
      </c>
      <c r="CK105" s="37">
        <v>1.4641599460000001</v>
      </c>
      <c r="CL105" s="50">
        <v>1.4593387904999999</v>
      </c>
      <c r="CM105" s="58">
        <v>1.4336793899</v>
      </c>
      <c r="CN105" s="58">
        <v>1.4063582835999999</v>
      </c>
      <c r="CO105" s="37">
        <v>0.3851038819</v>
      </c>
      <c r="CP105" s="50">
        <v>0.39885994829999999</v>
      </c>
      <c r="CQ105" s="58">
        <v>0.3876625367</v>
      </c>
      <c r="CR105" s="58">
        <v>0.3813120216</v>
      </c>
      <c r="CS105" s="37">
        <v>0.38427382500000001</v>
      </c>
      <c r="CT105" s="50">
        <v>0.35806904039999998</v>
      </c>
      <c r="CU105" s="58">
        <v>0.3668175682</v>
      </c>
      <c r="CV105" s="58">
        <v>0.36671117240000001</v>
      </c>
      <c r="CW105" s="37">
        <v>0.37284107779999998</v>
      </c>
      <c r="CX105" s="50">
        <v>1.3554178145</v>
      </c>
      <c r="CY105" s="58">
        <v>8.3552255391999992</v>
      </c>
      <c r="CZ105" s="58">
        <v>12.356385100000001</v>
      </c>
      <c r="DA105" s="37">
        <v>6.3608988332000003</v>
      </c>
      <c r="DB105" s="50">
        <v>5.3640189054</v>
      </c>
      <c r="DC105" s="58">
        <v>24.355024869000001</v>
      </c>
      <c r="DD105" s="58">
        <v>23.351195798999999</v>
      </c>
      <c r="DE105" s="37">
        <v>8.3405468983999995</v>
      </c>
      <c r="DF105" s="50">
        <v>6.3372504640000002</v>
      </c>
      <c r="DG105" s="58">
        <v>17.310932193999999</v>
      </c>
      <c r="DH105" s="58">
        <v>18.295386803</v>
      </c>
      <c r="DI105" s="70">
        <v>4.2768536073999996</v>
      </c>
      <c r="DJ105" s="50">
        <v>5.7410324064999996</v>
      </c>
      <c r="DK105" s="58">
        <v>13.849780478</v>
      </c>
      <c r="DL105" s="58">
        <v>15.733724629999999</v>
      </c>
      <c r="DM105" s="37">
        <v>2.2982871155</v>
      </c>
      <c r="DN105" s="50">
        <v>4.0368134908000002</v>
      </c>
      <c r="DO105" s="58">
        <v>5.6459941995999996</v>
      </c>
      <c r="DP105" s="58">
        <v>7.1573692551999999</v>
      </c>
      <c r="DQ105" s="37">
        <v>3.8251579523000001</v>
      </c>
    </row>
    <row r="106" spans="1:121" x14ac:dyDescent="0.2">
      <c r="A106" s="6" t="s">
        <v>89</v>
      </c>
      <c r="B106" s="50">
        <v>0</v>
      </c>
      <c r="C106" s="58">
        <v>0</v>
      </c>
      <c r="D106" s="58">
        <v>0</v>
      </c>
      <c r="E106" s="37">
        <v>0</v>
      </c>
      <c r="F106" s="50">
        <v>0</v>
      </c>
      <c r="G106" s="58">
        <v>0</v>
      </c>
      <c r="H106" s="58">
        <v>0</v>
      </c>
      <c r="I106" s="37">
        <v>0</v>
      </c>
      <c r="J106" s="50">
        <v>0</v>
      </c>
      <c r="K106" s="58">
        <v>0</v>
      </c>
      <c r="L106" s="58">
        <v>0</v>
      </c>
      <c r="M106" s="37">
        <v>0</v>
      </c>
      <c r="N106" s="50">
        <v>0</v>
      </c>
      <c r="O106" s="58">
        <v>0</v>
      </c>
      <c r="P106" s="58">
        <v>0</v>
      </c>
      <c r="Q106" s="37">
        <v>0</v>
      </c>
      <c r="R106" s="50">
        <v>0</v>
      </c>
      <c r="S106" s="58">
        <v>0</v>
      </c>
      <c r="T106" s="58">
        <v>0</v>
      </c>
      <c r="U106" s="37">
        <v>0</v>
      </c>
      <c r="V106" s="50">
        <v>0</v>
      </c>
      <c r="W106" s="58">
        <v>0</v>
      </c>
      <c r="X106" s="58">
        <v>0</v>
      </c>
      <c r="Y106" s="37">
        <v>0</v>
      </c>
      <c r="Z106" s="50">
        <v>0</v>
      </c>
      <c r="AA106" s="58">
        <v>0</v>
      </c>
      <c r="AB106" s="58">
        <v>0</v>
      </c>
      <c r="AC106" s="37">
        <v>0</v>
      </c>
      <c r="AD106" s="50">
        <v>0</v>
      </c>
      <c r="AE106" s="58">
        <v>0</v>
      </c>
      <c r="AF106" s="58">
        <v>0</v>
      </c>
      <c r="AG106" s="37">
        <v>0</v>
      </c>
      <c r="AH106" s="50">
        <v>0</v>
      </c>
      <c r="AI106" s="58">
        <v>0</v>
      </c>
      <c r="AJ106" s="58">
        <v>0</v>
      </c>
      <c r="AK106" s="37">
        <v>0</v>
      </c>
      <c r="AL106" s="50">
        <v>0</v>
      </c>
      <c r="AM106" s="58">
        <v>0</v>
      </c>
      <c r="AN106" s="58">
        <v>0</v>
      </c>
      <c r="AO106" s="37">
        <v>0</v>
      </c>
      <c r="AP106" s="50">
        <v>0</v>
      </c>
      <c r="AQ106" s="58">
        <v>0</v>
      </c>
      <c r="AR106" s="58">
        <v>0</v>
      </c>
      <c r="AS106" s="37">
        <v>0</v>
      </c>
      <c r="AT106" s="50">
        <v>0</v>
      </c>
      <c r="AU106" s="58">
        <v>0</v>
      </c>
      <c r="AV106" s="58">
        <v>0</v>
      </c>
      <c r="AW106" s="37">
        <v>0</v>
      </c>
      <c r="AX106" s="50">
        <v>0</v>
      </c>
      <c r="AY106" s="58">
        <v>0</v>
      </c>
      <c r="AZ106" s="58">
        <v>0</v>
      </c>
      <c r="BA106" s="37">
        <v>0</v>
      </c>
      <c r="BB106" s="50">
        <v>0</v>
      </c>
      <c r="BC106" s="58">
        <v>0</v>
      </c>
      <c r="BD106" s="58">
        <v>0</v>
      </c>
      <c r="BE106" s="37">
        <v>0</v>
      </c>
      <c r="BF106" s="50">
        <v>0</v>
      </c>
      <c r="BG106" s="58">
        <v>0</v>
      </c>
      <c r="BH106" s="58">
        <v>0</v>
      </c>
      <c r="BI106" s="37">
        <v>0</v>
      </c>
      <c r="BJ106" s="50">
        <v>0</v>
      </c>
      <c r="BK106" s="58">
        <v>0</v>
      </c>
      <c r="BL106" s="58">
        <v>0</v>
      </c>
      <c r="BM106" s="37">
        <v>0</v>
      </c>
      <c r="BN106" s="50">
        <v>0</v>
      </c>
      <c r="BO106" s="58">
        <v>0</v>
      </c>
      <c r="BP106" s="58">
        <v>0</v>
      </c>
      <c r="BQ106" s="37">
        <v>0</v>
      </c>
      <c r="BR106" s="50">
        <v>0</v>
      </c>
      <c r="BS106" s="58">
        <v>0</v>
      </c>
      <c r="BT106" s="58">
        <v>0</v>
      </c>
      <c r="BU106" s="37">
        <v>0</v>
      </c>
      <c r="BV106" s="50">
        <v>0</v>
      </c>
      <c r="BW106" s="58">
        <v>0</v>
      </c>
      <c r="BX106" s="58">
        <v>0</v>
      </c>
      <c r="BY106" s="37">
        <v>1</v>
      </c>
      <c r="BZ106" s="50">
        <v>2</v>
      </c>
      <c r="CA106" s="58">
        <v>0</v>
      </c>
      <c r="CB106" s="58">
        <v>0</v>
      </c>
      <c r="CC106" s="37">
        <v>1</v>
      </c>
      <c r="CD106" s="50">
        <v>1</v>
      </c>
      <c r="CE106" s="58">
        <v>0</v>
      </c>
      <c r="CF106" s="58">
        <v>0</v>
      </c>
      <c r="CG106" s="37">
        <v>2</v>
      </c>
      <c r="CH106" s="50">
        <v>2</v>
      </c>
      <c r="CI106" s="58">
        <v>0</v>
      </c>
      <c r="CJ106" s="58">
        <v>0</v>
      </c>
      <c r="CK106" s="37">
        <v>0</v>
      </c>
      <c r="CL106" s="50">
        <v>0</v>
      </c>
      <c r="CM106" s="58">
        <v>0</v>
      </c>
      <c r="CN106" s="58">
        <v>0</v>
      </c>
      <c r="CO106" s="37">
        <v>0</v>
      </c>
      <c r="CP106" s="50">
        <v>0</v>
      </c>
      <c r="CQ106" s="58">
        <v>0</v>
      </c>
      <c r="CR106" s="58">
        <v>0</v>
      </c>
      <c r="CS106" s="37">
        <v>0</v>
      </c>
      <c r="CT106" s="50">
        <v>0</v>
      </c>
      <c r="CU106" s="58">
        <v>0</v>
      </c>
      <c r="CV106" s="58">
        <v>0</v>
      </c>
      <c r="CW106" s="37">
        <v>0</v>
      </c>
      <c r="CX106" s="50">
        <v>0</v>
      </c>
      <c r="CY106" s="58">
        <v>0</v>
      </c>
      <c r="CZ106" s="58">
        <v>0</v>
      </c>
      <c r="DA106" s="37">
        <v>0</v>
      </c>
      <c r="DB106" s="50">
        <v>0</v>
      </c>
      <c r="DC106" s="58">
        <v>0</v>
      </c>
      <c r="DD106" s="58">
        <v>0</v>
      </c>
      <c r="DE106" s="37">
        <v>0</v>
      </c>
      <c r="DF106" s="50">
        <v>0</v>
      </c>
      <c r="DG106" s="58">
        <v>0</v>
      </c>
      <c r="DH106" s="58">
        <v>0</v>
      </c>
      <c r="DI106" s="70">
        <v>0</v>
      </c>
      <c r="DJ106" s="50">
        <v>0.87989526279999997</v>
      </c>
      <c r="DK106" s="58">
        <v>0</v>
      </c>
      <c r="DL106" s="58">
        <v>0</v>
      </c>
      <c r="DM106" s="37">
        <v>0.72985859019999999</v>
      </c>
      <c r="DN106" s="50">
        <v>0.70728925070000004</v>
      </c>
      <c r="DO106" s="58">
        <v>0.70913568640000002</v>
      </c>
      <c r="DP106" s="58">
        <v>0</v>
      </c>
      <c r="DQ106" s="37">
        <v>1.2963344810999999</v>
      </c>
    </row>
    <row r="107" spans="1:121" x14ac:dyDescent="0.2">
      <c r="A107" s="5" t="str">
        <f>VLOOKUP("&lt;Zeilentitel_12&gt;",Uebersetzungen!$B$3:$E$98,Uebersetzungen!$B$2+1,FALSE)</f>
        <v>Region Viamala</v>
      </c>
      <c r="B107" s="49">
        <v>4.7445767935000003</v>
      </c>
      <c r="C107" s="57">
        <v>4.7415203681999998</v>
      </c>
      <c r="D107" s="57">
        <v>4.7411177295</v>
      </c>
      <c r="E107" s="39">
        <v>4.7376306214000001</v>
      </c>
      <c r="F107" s="49">
        <v>1.8807544778</v>
      </c>
      <c r="G107" s="57">
        <v>1.8954478851999998</v>
      </c>
      <c r="H107" s="57">
        <v>2.8207882728999998</v>
      </c>
      <c r="I107" s="39">
        <v>0.94455799559999998</v>
      </c>
      <c r="J107" s="49">
        <v>4.7408769426999999</v>
      </c>
      <c r="K107" s="57">
        <v>4.7398940739000004</v>
      </c>
      <c r="L107" s="57">
        <v>5.6871800970000006</v>
      </c>
      <c r="M107" s="39">
        <v>6.6068642882999997</v>
      </c>
      <c r="N107" s="49">
        <v>6.6276474818999995</v>
      </c>
      <c r="O107" s="57">
        <v>6.6100631246999999</v>
      </c>
      <c r="P107" s="57">
        <v>6.6191591215000001</v>
      </c>
      <c r="Q107" s="39">
        <v>7.5356835551000003</v>
      </c>
      <c r="R107" s="49">
        <v>9.3892903264999994</v>
      </c>
      <c r="S107" s="57">
        <v>9.3955044002000001</v>
      </c>
      <c r="T107" s="57">
        <v>9.394681609600001</v>
      </c>
      <c r="U107" s="39">
        <v>5.6640247773999999</v>
      </c>
      <c r="V107" s="49">
        <v>6.5645983312</v>
      </c>
      <c r="W107" s="57">
        <v>8.4951893168999995</v>
      </c>
      <c r="X107" s="57">
        <v>11.204032610700001</v>
      </c>
      <c r="Y107" s="39">
        <v>10.2968659002</v>
      </c>
      <c r="Z107" s="49">
        <v>8.5180393305000006</v>
      </c>
      <c r="AA107" s="57">
        <v>8.5089806703999997</v>
      </c>
      <c r="AB107" s="57">
        <v>10.261594736300001</v>
      </c>
      <c r="AC107" s="39">
        <v>8.4458429540999997</v>
      </c>
      <c r="AD107" s="49">
        <v>8.4537468044999997</v>
      </c>
      <c r="AE107" s="57">
        <v>11.9830174436</v>
      </c>
      <c r="AF107" s="57">
        <v>16.754444698999997</v>
      </c>
      <c r="AG107" s="39">
        <v>7.5411095886999995</v>
      </c>
      <c r="AH107" s="49">
        <v>16.748591298499999</v>
      </c>
      <c r="AI107" s="57">
        <v>17.879653306400002</v>
      </c>
      <c r="AJ107" s="57">
        <v>16.263001062499999</v>
      </c>
      <c r="AK107" s="39">
        <v>10.822620756199999</v>
      </c>
      <c r="AL107" s="49">
        <v>13.522415923700001</v>
      </c>
      <c r="AM107" s="57">
        <v>17.434974862000001</v>
      </c>
      <c r="AN107" s="57">
        <v>14.195297909400001</v>
      </c>
      <c r="AO107" s="39">
        <v>0</v>
      </c>
      <c r="AP107" s="49">
        <v>0</v>
      </c>
      <c r="AQ107" s="57">
        <v>15.173154681100002</v>
      </c>
      <c r="AR107" s="57">
        <v>15.371808822999999</v>
      </c>
      <c r="AS107" s="39">
        <v>6.2049033750000007</v>
      </c>
      <c r="AT107" s="49">
        <v>12.949750783599999</v>
      </c>
      <c r="AU107" s="57">
        <v>19.179298623299999</v>
      </c>
      <c r="AV107" s="57">
        <v>19.030696669800001</v>
      </c>
      <c r="AW107" s="39">
        <v>9.802551253299999</v>
      </c>
      <c r="AX107" s="49">
        <v>20.669342010600001</v>
      </c>
      <c r="AY107" s="57">
        <v>20.928099524300002</v>
      </c>
      <c r="AZ107" s="57">
        <v>26.094068059500003</v>
      </c>
      <c r="BA107" s="39">
        <v>14.2013337459</v>
      </c>
      <c r="BB107" s="49">
        <v>20.051899501400001</v>
      </c>
      <c r="BC107" s="57">
        <v>24.290522955499998</v>
      </c>
      <c r="BD107" s="57">
        <v>26.267659782700001</v>
      </c>
      <c r="BE107" s="39">
        <v>15.673376686999999</v>
      </c>
      <c r="BF107" s="49">
        <v>19.9190292975</v>
      </c>
      <c r="BG107" s="57">
        <v>34.094095714600002</v>
      </c>
      <c r="BH107" s="57">
        <v>32.019782492400005</v>
      </c>
      <c r="BI107" s="39">
        <v>19.360896963900004</v>
      </c>
      <c r="BJ107" s="49">
        <v>30</v>
      </c>
      <c r="BK107" s="57">
        <v>43</v>
      </c>
      <c r="BL107" s="57">
        <v>43</v>
      </c>
      <c r="BM107" s="39">
        <v>26</v>
      </c>
      <c r="BN107" s="49">
        <v>24.5567440196</v>
      </c>
      <c r="BO107" s="57">
        <v>38.583751922099999</v>
      </c>
      <c r="BP107" s="57">
        <v>44.295907019399998</v>
      </c>
      <c r="BQ107" s="39">
        <v>30.575815130900001</v>
      </c>
      <c r="BR107" s="49">
        <v>21.1313356036</v>
      </c>
      <c r="BS107" s="57">
        <v>43.593259576999998</v>
      </c>
      <c r="BT107" s="57">
        <v>46.595890818000001</v>
      </c>
      <c r="BU107" s="39">
        <v>28.584963549899999</v>
      </c>
      <c r="BV107" s="49">
        <v>31.101422394499998</v>
      </c>
      <c r="BW107" s="57">
        <v>50</v>
      </c>
      <c r="BX107" s="57">
        <v>48</v>
      </c>
      <c r="BY107" s="39">
        <v>35.526964714800002</v>
      </c>
      <c r="BZ107" s="49">
        <v>32.491101642300002</v>
      </c>
      <c r="CA107" s="57">
        <v>52</v>
      </c>
      <c r="CB107" s="57">
        <v>60</v>
      </c>
      <c r="CC107" s="39">
        <v>48</v>
      </c>
      <c r="CD107" s="49">
        <v>39.466477010799998</v>
      </c>
      <c r="CE107" s="57">
        <v>72.418897104999999</v>
      </c>
      <c r="CF107" s="57">
        <v>78.429302430500002</v>
      </c>
      <c r="CG107" s="39">
        <v>54.428590290700001</v>
      </c>
      <c r="CH107" s="49">
        <v>59.479205616800002</v>
      </c>
      <c r="CI107" s="57">
        <v>75.477491393899996</v>
      </c>
      <c r="CJ107" s="57">
        <v>73.469077439399996</v>
      </c>
      <c r="CK107" s="39">
        <v>52</v>
      </c>
      <c r="CL107" s="49">
        <v>49</v>
      </c>
      <c r="CM107" s="57">
        <v>73</v>
      </c>
      <c r="CN107" s="57">
        <v>70.406358283599999</v>
      </c>
      <c r="CO107" s="39">
        <v>58.385103881900001</v>
      </c>
      <c r="CP107" s="49">
        <v>64</v>
      </c>
      <c r="CQ107" s="57">
        <v>90</v>
      </c>
      <c r="CR107" s="57">
        <v>95</v>
      </c>
      <c r="CS107" s="39">
        <v>77</v>
      </c>
      <c r="CT107" s="49">
        <v>57.358069040000004</v>
      </c>
      <c r="CU107" s="57">
        <v>98.366817568000002</v>
      </c>
      <c r="CV107" s="57">
        <v>100.366711172</v>
      </c>
      <c r="CW107" s="39">
        <v>66.372841077999993</v>
      </c>
      <c r="CX107" s="49">
        <v>67.355417814999996</v>
      </c>
      <c r="CY107" s="57">
        <v>91.355225539000003</v>
      </c>
      <c r="CZ107" s="57">
        <v>93.356385099999997</v>
      </c>
      <c r="DA107" s="39">
        <v>75.360898832999993</v>
      </c>
      <c r="DB107" s="49">
        <v>84.364018904999995</v>
      </c>
      <c r="DC107" s="57">
        <v>92.355024869000005</v>
      </c>
      <c r="DD107" s="57">
        <v>96.351195798999996</v>
      </c>
      <c r="DE107" s="39">
        <v>80.340546897999999</v>
      </c>
      <c r="DF107" s="49">
        <v>85.337250463999993</v>
      </c>
      <c r="DG107" s="57">
        <v>103.310932194</v>
      </c>
      <c r="DH107" s="57">
        <v>106.295386803</v>
      </c>
      <c r="DI107" s="69">
        <v>74.830560821799992</v>
      </c>
      <c r="DJ107" s="49">
        <v>112.49771319920001</v>
      </c>
      <c r="DK107" s="57">
        <v>121.43117302640002</v>
      </c>
      <c r="DL107" s="57">
        <v>117.22601085089998</v>
      </c>
      <c r="DM107" s="39">
        <v>103.27934880949998</v>
      </c>
      <c r="DN107" s="49">
        <v>102.29219993170003</v>
      </c>
      <c r="DO107" s="57">
        <v>110.6656826286</v>
      </c>
      <c r="DP107" s="57">
        <v>106.6227834763</v>
      </c>
      <c r="DQ107" s="39">
        <v>92.421615322000008</v>
      </c>
    </row>
    <row r="108" spans="1:121" x14ac:dyDescent="0.2">
      <c r="A108" s="6" t="s">
        <v>12</v>
      </c>
      <c r="B108" s="50">
        <v>0</v>
      </c>
      <c r="C108" s="58">
        <v>0</v>
      </c>
      <c r="D108" s="58">
        <v>0</v>
      </c>
      <c r="E108" s="37">
        <v>0</v>
      </c>
      <c r="F108" s="50">
        <v>0</v>
      </c>
      <c r="G108" s="58">
        <v>0</v>
      </c>
      <c r="H108" s="58">
        <v>0</v>
      </c>
      <c r="I108" s="37">
        <v>0</v>
      </c>
      <c r="J108" s="50">
        <v>0</v>
      </c>
      <c r="K108" s="58">
        <v>0</v>
      </c>
      <c r="L108" s="58">
        <v>0</v>
      </c>
      <c r="M108" s="37">
        <v>0</v>
      </c>
      <c r="N108" s="50">
        <v>0</v>
      </c>
      <c r="O108" s="58">
        <v>0</v>
      </c>
      <c r="P108" s="58">
        <v>0</v>
      </c>
      <c r="Q108" s="37">
        <v>0</v>
      </c>
      <c r="R108" s="50">
        <v>0</v>
      </c>
      <c r="S108" s="58">
        <v>0</v>
      </c>
      <c r="T108" s="58">
        <v>0</v>
      </c>
      <c r="U108" s="37">
        <v>0</v>
      </c>
      <c r="V108" s="50">
        <v>0</v>
      </c>
      <c r="W108" s="58">
        <v>0</v>
      </c>
      <c r="X108" s="58">
        <v>0</v>
      </c>
      <c r="Y108" s="37">
        <v>0</v>
      </c>
      <c r="Z108" s="50">
        <v>0</v>
      </c>
      <c r="AA108" s="58">
        <v>0</v>
      </c>
      <c r="AB108" s="58">
        <v>0</v>
      </c>
      <c r="AC108" s="37">
        <v>0</v>
      </c>
      <c r="AD108" s="50">
        <v>0.99827260039999999</v>
      </c>
      <c r="AE108" s="58">
        <v>0</v>
      </c>
      <c r="AF108" s="58">
        <v>0</v>
      </c>
      <c r="AG108" s="37">
        <v>0</v>
      </c>
      <c r="AH108" s="50">
        <v>0</v>
      </c>
      <c r="AI108" s="58">
        <v>0</v>
      </c>
      <c r="AJ108" s="58">
        <v>0</v>
      </c>
      <c r="AK108" s="37">
        <v>0</v>
      </c>
      <c r="AL108" s="50">
        <v>0</v>
      </c>
      <c r="AM108" s="58">
        <v>0</v>
      </c>
      <c r="AN108" s="58">
        <v>0</v>
      </c>
      <c r="AO108" s="37">
        <v>0</v>
      </c>
      <c r="AP108" s="50">
        <v>0</v>
      </c>
      <c r="AQ108" s="58">
        <v>0</v>
      </c>
      <c r="AR108" s="58">
        <v>0</v>
      </c>
      <c r="AS108" s="37">
        <v>0</v>
      </c>
      <c r="AT108" s="50">
        <v>0</v>
      </c>
      <c r="AU108" s="58">
        <v>0</v>
      </c>
      <c r="AV108" s="58">
        <v>0</v>
      </c>
      <c r="AW108" s="37">
        <v>0</v>
      </c>
      <c r="AX108" s="50">
        <v>0</v>
      </c>
      <c r="AY108" s="58">
        <v>0</v>
      </c>
      <c r="AZ108" s="58">
        <v>0</v>
      </c>
      <c r="BA108" s="37">
        <v>0</v>
      </c>
      <c r="BB108" s="50">
        <v>0</v>
      </c>
      <c r="BC108" s="58">
        <v>0</v>
      </c>
      <c r="BD108" s="58">
        <v>0</v>
      </c>
      <c r="BE108" s="37">
        <v>0</v>
      </c>
      <c r="BF108" s="50">
        <v>0</v>
      </c>
      <c r="BG108" s="58">
        <v>0</v>
      </c>
      <c r="BH108" s="58">
        <v>0</v>
      </c>
      <c r="BI108" s="37">
        <v>0</v>
      </c>
      <c r="BJ108" s="50">
        <v>0</v>
      </c>
      <c r="BK108" s="58">
        <v>0</v>
      </c>
      <c r="BL108" s="58">
        <v>0</v>
      </c>
      <c r="BM108" s="37">
        <v>0</v>
      </c>
      <c r="BN108" s="50">
        <v>0</v>
      </c>
      <c r="BO108" s="58">
        <v>0</v>
      </c>
      <c r="BP108" s="58">
        <v>0</v>
      </c>
      <c r="BQ108" s="37">
        <v>0</v>
      </c>
      <c r="BR108" s="50">
        <v>0</v>
      </c>
      <c r="BS108" s="58">
        <v>0</v>
      </c>
      <c r="BT108" s="58">
        <v>0</v>
      </c>
      <c r="BU108" s="37">
        <v>0</v>
      </c>
      <c r="BV108" s="50">
        <v>0</v>
      </c>
      <c r="BW108" s="58">
        <v>1</v>
      </c>
      <c r="BX108" s="58">
        <v>1</v>
      </c>
      <c r="BY108" s="37">
        <v>1</v>
      </c>
      <c r="BZ108" s="50">
        <v>1</v>
      </c>
      <c r="CA108" s="58">
        <v>0</v>
      </c>
      <c r="CB108" s="58">
        <v>0</v>
      </c>
      <c r="CC108" s="37">
        <v>0</v>
      </c>
      <c r="CD108" s="50">
        <v>0</v>
      </c>
      <c r="CE108" s="58">
        <v>0</v>
      </c>
      <c r="CF108" s="58">
        <v>1</v>
      </c>
      <c r="CG108" s="37">
        <v>0</v>
      </c>
      <c r="CH108" s="50">
        <v>0</v>
      </c>
      <c r="CI108" s="58">
        <v>0</v>
      </c>
      <c r="CJ108" s="58">
        <v>0</v>
      </c>
      <c r="CK108" s="37">
        <v>0</v>
      </c>
      <c r="CL108" s="50">
        <v>0</v>
      </c>
      <c r="CM108" s="58">
        <v>0</v>
      </c>
      <c r="CN108" s="58">
        <v>0</v>
      </c>
      <c r="CO108" s="37">
        <v>0</v>
      </c>
      <c r="CP108" s="50">
        <v>0</v>
      </c>
      <c r="CQ108" s="58">
        <v>0</v>
      </c>
      <c r="CR108" s="58">
        <v>1</v>
      </c>
      <c r="CS108" s="37">
        <v>0</v>
      </c>
      <c r="CT108" s="50">
        <v>0</v>
      </c>
      <c r="CU108" s="58">
        <v>0</v>
      </c>
      <c r="CV108" s="58">
        <v>0</v>
      </c>
      <c r="CW108" s="37">
        <v>0</v>
      </c>
      <c r="CX108" s="50">
        <v>0</v>
      </c>
      <c r="CY108" s="58">
        <v>0</v>
      </c>
      <c r="CZ108" s="58">
        <v>0</v>
      </c>
      <c r="DA108" s="37">
        <v>0</v>
      </c>
      <c r="DB108" s="50">
        <v>0</v>
      </c>
      <c r="DC108" s="58">
        <v>0</v>
      </c>
      <c r="DD108" s="58">
        <v>0</v>
      </c>
      <c r="DE108" s="37">
        <v>0</v>
      </c>
      <c r="DF108" s="50">
        <v>0</v>
      </c>
      <c r="DG108" s="58">
        <v>0</v>
      </c>
      <c r="DH108" s="58">
        <v>0</v>
      </c>
      <c r="DI108" s="70">
        <v>0</v>
      </c>
      <c r="DJ108" s="50">
        <v>0</v>
      </c>
      <c r="DK108" s="58">
        <v>0</v>
      </c>
      <c r="DL108" s="58">
        <v>0</v>
      </c>
      <c r="DM108" s="37">
        <v>0</v>
      </c>
      <c r="DN108" s="50">
        <v>0</v>
      </c>
      <c r="DO108" s="58">
        <v>0</v>
      </c>
      <c r="DP108" s="58">
        <v>0</v>
      </c>
      <c r="DQ108" s="37">
        <v>0</v>
      </c>
    </row>
    <row r="109" spans="1:121" x14ac:dyDescent="0.2">
      <c r="A109" s="6" t="s">
        <v>13</v>
      </c>
      <c r="B109" s="50">
        <v>0</v>
      </c>
      <c r="C109" s="58">
        <v>0</v>
      </c>
      <c r="D109" s="58">
        <v>0</v>
      </c>
      <c r="E109" s="37">
        <v>0</v>
      </c>
      <c r="F109" s="50">
        <v>0</v>
      </c>
      <c r="G109" s="58">
        <v>0</v>
      </c>
      <c r="H109" s="58">
        <v>0</v>
      </c>
      <c r="I109" s="37">
        <v>0</v>
      </c>
      <c r="J109" s="50">
        <v>0</v>
      </c>
      <c r="K109" s="58">
        <v>0</v>
      </c>
      <c r="L109" s="58">
        <v>0</v>
      </c>
      <c r="M109" s="37">
        <v>0</v>
      </c>
      <c r="N109" s="50">
        <v>0</v>
      </c>
      <c r="O109" s="58">
        <v>0</v>
      </c>
      <c r="P109" s="58">
        <v>0</v>
      </c>
      <c r="Q109" s="37">
        <v>0</v>
      </c>
      <c r="R109" s="50">
        <v>0</v>
      </c>
      <c r="S109" s="58">
        <v>0</v>
      </c>
      <c r="T109" s="58">
        <v>0</v>
      </c>
      <c r="U109" s="37">
        <v>0</v>
      </c>
      <c r="V109" s="50">
        <v>0</v>
      </c>
      <c r="W109" s="58">
        <v>0</v>
      </c>
      <c r="X109" s="58">
        <v>0</v>
      </c>
      <c r="Y109" s="37">
        <v>0</v>
      </c>
      <c r="Z109" s="50">
        <v>0</v>
      </c>
      <c r="AA109" s="58">
        <v>0</v>
      </c>
      <c r="AB109" s="58">
        <v>0</v>
      </c>
      <c r="AC109" s="37">
        <v>0</v>
      </c>
      <c r="AD109" s="50">
        <v>0</v>
      </c>
      <c r="AE109" s="58">
        <v>0</v>
      </c>
      <c r="AF109" s="58">
        <v>0</v>
      </c>
      <c r="AG109" s="37">
        <v>0</v>
      </c>
      <c r="AH109" s="50">
        <v>0</v>
      </c>
      <c r="AI109" s="58">
        <v>0</v>
      </c>
      <c r="AJ109" s="58">
        <v>0</v>
      </c>
      <c r="AK109" s="37">
        <v>0</v>
      </c>
      <c r="AL109" s="50">
        <v>0</v>
      </c>
      <c r="AM109" s="58">
        <v>0</v>
      </c>
      <c r="AN109" s="58">
        <v>0</v>
      </c>
      <c r="AO109" s="37">
        <v>0</v>
      </c>
      <c r="AP109" s="50">
        <v>0</v>
      </c>
      <c r="AQ109" s="58">
        <v>0</v>
      </c>
      <c r="AR109" s="58">
        <v>0</v>
      </c>
      <c r="AS109" s="37">
        <v>0</v>
      </c>
      <c r="AT109" s="50">
        <v>0</v>
      </c>
      <c r="AU109" s="58">
        <v>0.89253071070000001</v>
      </c>
      <c r="AV109" s="58">
        <v>0.89444455919999999</v>
      </c>
      <c r="AW109" s="37">
        <v>0.90370208590000001</v>
      </c>
      <c r="AX109" s="50">
        <v>0.90124389189999998</v>
      </c>
      <c r="AY109" s="58">
        <v>0.90529062110000003</v>
      </c>
      <c r="AZ109" s="58">
        <v>2.7156700164999998</v>
      </c>
      <c r="BA109" s="37">
        <v>2.6250817403000002</v>
      </c>
      <c r="BB109" s="50">
        <v>2.6004578113000001</v>
      </c>
      <c r="BC109" s="58">
        <v>2.6003381678999999</v>
      </c>
      <c r="BD109" s="58">
        <v>3.3946132716999999</v>
      </c>
      <c r="BE109" s="37">
        <v>3.4215622394</v>
      </c>
      <c r="BF109" s="50">
        <v>3.4445950942999999</v>
      </c>
      <c r="BG109" s="58">
        <v>3.4563494293999999</v>
      </c>
      <c r="BH109" s="58">
        <v>3.4173895340999998</v>
      </c>
      <c r="BI109" s="37">
        <v>3.3561189740000001</v>
      </c>
      <c r="BJ109" s="50">
        <v>3</v>
      </c>
      <c r="BK109" s="58">
        <v>4</v>
      </c>
      <c r="BL109" s="58">
        <v>4</v>
      </c>
      <c r="BM109" s="37">
        <v>3</v>
      </c>
      <c r="BN109" s="50">
        <v>4</v>
      </c>
      <c r="BO109" s="58">
        <v>4</v>
      </c>
      <c r="BP109" s="58">
        <v>4</v>
      </c>
      <c r="BQ109" s="37">
        <v>4</v>
      </c>
      <c r="BR109" s="50">
        <v>3</v>
      </c>
      <c r="BS109" s="58">
        <v>3</v>
      </c>
      <c r="BT109" s="58">
        <v>4</v>
      </c>
      <c r="BU109" s="37">
        <v>3</v>
      </c>
      <c r="BV109" s="50">
        <v>4</v>
      </c>
      <c r="BW109" s="58">
        <v>4</v>
      </c>
      <c r="BX109" s="58">
        <v>3</v>
      </c>
      <c r="BY109" s="37">
        <v>4</v>
      </c>
      <c r="BZ109" s="50">
        <v>5</v>
      </c>
      <c r="CA109" s="58">
        <v>5</v>
      </c>
      <c r="CB109" s="58">
        <v>5</v>
      </c>
      <c r="CC109" s="37">
        <v>5</v>
      </c>
      <c r="CD109" s="50">
        <v>6</v>
      </c>
      <c r="CE109" s="58">
        <v>4</v>
      </c>
      <c r="CF109" s="58">
        <v>5</v>
      </c>
      <c r="CG109" s="37">
        <v>4</v>
      </c>
      <c r="CH109" s="50">
        <v>4</v>
      </c>
      <c r="CI109" s="58">
        <v>4</v>
      </c>
      <c r="CJ109" s="58">
        <v>5</v>
      </c>
      <c r="CK109" s="37">
        <v>5</v>
      </c>
      <c r="CL109" s="50">
        <v>4</v>
      </c>
      <c r="CM109" s="58">
        <v>4</v>
      </c>
      <c r="CN109" s="58">
        <v>3</v>
      </c>
      <c r="CO109" s="37">
        <v>3</v>
      </c>
      <c r="CP109" s="50">
        <v>3</v>
      </c>
      <c r="CQ109" s="58">
        <v>3</v>
      </c>
      <c r="CR109" s="58">
        <v>5</v>
      </c>
      <c r="CS109" s="37">
        <v>5</v>
      </c>
      <c r="CT109" s="50">
        <v>5</v>
      </c>
      <c r="CU109" s="58">
        <v>5</v>
      </c>
      <c r="CV109" s="58">
        <v>3</v>
      </c>
      <c r="CW109" s="37">
        <v>3</v>
      </c>
      <c r="CX109" s="50">
        <v>3</v>
      </c>
      <c r="CY109" s="58">
        <v>3</v>
      </c>
      <c r="CZ109" s="58">
        <v>3</v>
      </c>
      <c r="DA109" s="37">
        <v>3</v>
      </c>
      <c r="DB109" s="50">
        <v>3</v>
      </c>
      <c r="DC109" s="58">
        <v>2</v>
      </c>
      <c r="DD109" s="58">
        <v>3</v>
      </c>
      <c r="DE109" s="37">
        <v>3</v>
      </c>
      <c r="DF109" s="50">
        <v>4</v>
      </c>
      <c r="DG109" s="58">
        <v>4</v>
      </c>
      <c r="DH109" s="58">
        <v>4</v>
      </c>
      <c r="DI109" s="70">
        <v>4</v>
      </c>
      <c r="DJ109" s="50">
        <v>4.2401023999999996</v>
      </c>
      <c r="DK109" s="58">
        <v>4.2559976612000003</v>
      </c>
      <c r="DL109" s="58">
        <v>3.4507782036000001</v>
      </c>
      <c r="DM109" s="37">
        <v>4.0422553442</v>
      </c>
      <c r="DN109" s="50">
        <v>3.3972848558000002</v>
      </c>
      <c r="DO109" s="58">
        <v>4.1887135370999999</v>
      </c>
      <c r="DP109" s="58">
        <v>4.8989917263000002</v>
      </c>
      <c r="DQ109" s="37">
        <v>5.4827256854000002</v>
      </c>
    </row>
    <row r="110" spans="1:121" x14ac:dyDescent="0.2">
      <c r="A110" s="6" t="s">
        <v>14</v>
      </c>
      <c r="B110" s="50">
        <v>0</v>
      </c>
      <c r="C110" s="58">
        <v>0</v>
      </c>
      <c r="D110" s="58">
        <v>0</v>
      </c>
      <c r="E110" s="37">
        <v>0</v>
      </c>
      <c r="F110" s="50">
        <v>0</v>
      </c>
      <c r="G110" s="58">
        <v>0</v>
      </c>
      <c r="H110" s="58">
        <v>0</v>
      </c>
      <c r="I110" s="37">
        <v>0</v>
      </c>
      <c r="J110" s="50">
        <v>0</v>
      </c>
      <c r="K110" s="58">
        <v>0</v>
      </c>
      <c r="L110" s="58">
        <v>0</v>
      </c>
      <c r="M110" s="37">
        <v>0</v>
      </c>
      <c r="N110" s="50">
        <v>0</v>
      </c>
      <c r="O110" s="58">
        <v>0</v>
      </c>
      <c r="P110" s="58">
        <v>0</v>
      </c>
      <c r="Q110" s="37">
        <v>0</v>
      </c>
      <c r="R110" s="50">
        <v>0</v>
      </c>
      <c r="S110" s="58">
        <v>0</v>
      </c>
      <c r="T110" s="58">
        <v>0</v>
      </c>
      <c r="U110" s="37">
        <v>0</v>
      </c>
      <c r="V110" s="50">
        <v>0</v>
      </c>
      <c r="W110" s="58">
        <v>0</v>
      </c>
      <c r="X110" s="58">
        <v>0</v>
      </c>
      <c r="Y110" s="37">
        <v>0</v>
      </c>
      <c r="Z110" s="50">
        <v>0</v>
      </c>
      <c r="AA110" s="58">
        <v>0</v>
      </c>
      <c r="AB110" s="58">
        <v>0</v>
      </c>
      <c r="AC110" s="37">
        <v>0</v>
      </c>
      <c r="AD110" s="50">
        <v>0</v>
      </c>
      <c r="AE110" s="58">
        <v>0</v>
      </c>
      <c r="AF110" s="58">
        <v>0</v>
      </c>
      <c r="AG110" s="37">
        <v>0</v>
      </c>
      <c r="AH110" s="50">
        <v>0</v>
      </c>
      <c r="AI110" s="58">
        <v>0</v>
      </c>
      <c r="AJ110" s="58">
        <v>0</v>
      </c>
      <c r="AK110" s="37">
        <v>0</v>
      </c>
      <c r="AL110" s="50">
        <v>0</v>
      </c>
      <c r="AM110" s="58">
        <v>0</v>
      </c>
      <c r="AN110" s="58">
        <v>0</v>
      </c>
      <c r="AO110" s="37">
        <v>0</v>
      </c>
      <c r="AP110" s="50">
        <v>0</v>
      </c>
      <c r="AQ110" s="58">
        <v>0</v>
      </c>
      <c r="AR110" s="58">
        <v>0</v>
      </c>
      <c r="AS110" s="37">
        <v>0</v>
      </c>
      <c r="AT110" s="50">
        <v>0</v>
      </c>
      <c r="AU110" s="58">
        <v>1.9824284247999999</v>
      </c>
      <c r="AV110" s="58">
        <v>0.9936882226</v>
      </c>
      <c r="AW110" s="37">
        <v>0.9922346447</v>
      </c>
      <c r="AX110" s="50">
        <v>0.96710733660000003</v>
      </c>
      <c r="AY110" s="58">
        <v>0.97899042359999999</v>
      </c>
      <c r="AZ110" s="58">
        <v>0.96839697670000002</v>
      </c>
      <c r="BA110" s="37">
        <v>0.97078564739999995</v>
      </c>
      <c r="BB110" s="50">
        <v>0.96027518999999995</v>
      </c>
      <c r="BC110" s="58">
        <v>0.95249536469999996</v>
      </c>
      <c r="BD110" s="58">
        <v>0.94443025599999997</v>
      </c>
      <c r="BE110" s="37">
        <v>0.94965156080000002</v>
      </c>
      <c r="BF110" s="50">
        <v>0.94563316230000005</v>
      </c>
      <c r="BG110" s="58">
        <v>0</v>
      </c>
      <c r="BH110" s="58">
        <v>0</v>
      </c>
      <c r="BI110" s="37">
        <v>0</v>
      </c>
      <c r="BJ110" s="50">
        <v>0</v>
      </c>
      <c r="BK110" s="58">
        <v>1</v>
      </c>
      <c r="BL110" s="58">
        <v>0</v>
      </c>
      <c r="BM110" s="37">
        <v>0</v>
      </c>
      <c r="BN110" s="50">
        <v>0</v>
      </c>
      <c r="BO110" s="58">
        <v>0</v>
      </c>
      <c r="BP110" s="58">
        <v>0</v>
      </c>
      <c r="BQ110" s="37">
        <v>0</v>
      </c>
      <c r="BR110" s="50">
        <v>0</v>
      </c>
      <c r="BS110" s="58">
        <v>0</v>
      </c>
      <c r="BT110" s="58">
        <v>0</v>
      </c>
      <c r="BU110" s="37">
        <v>0</v>
      </c>
      <c r="BV110" s="50">
        <v>0</v>
      </c>
      <c r="BW110" s="58">
        <v>0</v>
      </c>
      <c r="BX110" s="58">
        <v>0</v>
      </c>
      <c r="BY110" s="37">
        <v>0</v>
      </c>
      <c r="BZ110" s="50">
        <v>0</v>
      </c>
      <c r="CA110" s="58">
        <v>0</v>
      </c>
      <c r="CB110" s="58">
        <v>0</v>
      </c>
      <c r="CC110" s="37">
        <v>0</v>
      </c>
      <c r="CD110" s="50">
        <v>0</v>
      </c>
      <c r="CE110" s="58">
        <v>0</v>
      </c>
      <c r="CF110" s="58">
        <v>0</v>
      </c>
      <c r="CG110" s="37">
        <v>1</v>
      </c>
      <c r="CH110" s="50">
        <v>1</v>
      </c>
      <c r="CI110" s="58">
        <v>0</v>
      </c>
      <c r="CJ110" s="58">
        <v>0</v>
      </c>
      <c r="CK110" s="37">
        <v>0</v>
      </c>
      <c r="CL110" s="50">
        <v>0</v>
      </c>
      <c r="CM110" s="58">
        <v>0</v>
      </c>
      <c r="CN110" s="58">
        <v>0</v>
      </c>
      <c r="CO110" s="37">
        <v>0</v>
      </c>
      <c r="CP110" s="50">
        <v>0</v>
      </c>
      <c r="CQ110" s="58">
        <v>0</v>
      </c>
      <c r="CR110" s="58">
        <v>0</v>
      </c>
      <c r="CS110" s="37">
        <v>0</v>
      </c>
      <c r="CT110" s="50">
        <v>0</v>
      </c>
      <c r="CU110" s="58">
        <v>0</v>
      </c>
      <c r="CV110" s="58">
        <v>0</v>
      </c>
      <c r="CW110" s="37">
        <v>0</v>
      </c>
      <c r="CX110" s="50">
        <v>0</v>
      </c>
      <c r="CY110" s="58">
        <v>0</v>
      </c>
      <c r="CZ110" s="58">
        <v>0</v>
      </c>
      <c r="DA110" s="37">
        <v>0</v>
      </c>
      <c r="DB110" s="50">
        <v>0</v>
      </c>
      <c r="DC110" s="58">
        <v>0</v>
      </c>
      <c r="DD110" s="58">
        <v>0</v>
      </c>
      <c r="DE110" s="37">
        <v>0</v>
      </c>
      <c r="DF110" s="50">
        <v>0</v>
      </c>
      <c r="DG110" s="58">
        <v>1</v>
      </c>
      <c r="DH110" s="58">
        <v>0</v>
      </c>
      <c r="DI110" s="70">
        <v>0</v>
      </c>
      <c r="DJ110" s="50">
        <v>0</v>
      </c>
      <c r="DK110" s="58">
        <v>0</v>
      </c>
      <c r="DL110" s="58">
        <v>0</v>
      </c>
      <c r="DM110" s="37">
        <v>0</v>
      </c>
      <c r="DN110" s="50">
        <v>0</v>
      </c>
      <c r="DO110" s="58">
        <v>0.89068398270000004</v>
      </c>
      <c r="DP110" s="58">
        <v>0.89502298540000003</v>
      </c>
      <c r="DQ110" s="37">
        <v>0.89082285630000002</v>
      </c>
    </row>
    <row r="111" spans="1:121" x14ac:dyDescent="0.2">
      <c r="A111" s="6" t="s">
        <v>15</v>
      </c>
      <c r="B111" s="50">
        <v>0</v>
      </c>
      <c r="C111" s="58">
        <v>0</v>
      </c>
      <c r="D111" s="58">
        <v>0</v>
      </c>
      <c r="E111" s="37">
        <v>0</v>
      </c>
      <c r="F111" s="50">
        <v>0</v>
      </c>
      <c r="G111" s="58">
        <v>0</v>
      </c>
      <c r="H111" s="58">
        <v>0</v>
      </c>
      <c r="I111" s="37">
        <v>0</v>
      </c>
      <c r="J111" s="50">
        <v>0</v>
      </c>
      <c r="K111" s="58">
        <v>0</v>
      </c>
      <c r="L111" s="58">
        <v>0</v>
      </c>
      <c r="M111" s="37">
        <v>0</v>
      </c>
      <c r="N111" s="50">
        <v>0</v>
      </c>
      <c r="O111" s="58">
        <v>0</v>
      </c>
      <c r="P111" s="58">
        <v>0</v>
      </c>
      <c r="Q111" s="37">
        <v>0</v>
      </c>
      <c r="R111" s="50">
        <v>0</v>
      </c>
      <c r="S111" s="58">
        <v>0</v>
      </c>
      <c r="T111" s="58">
        <v>0</v>
      </c>
      <c r="U111" s="37">
        <v>0</v>
      </c>
      <c r="V111" s="50">
        <v>0</v>
      </c>
      <c r="W111" s="58">
        <v>0</v>
      </c>
      <c r="X111" s="58">
        <v>0</v>
      </c>
      <c r="Y111" s="37">
        <v>0</v>
      </c>
      <c r="Z111" s="50">
        <v>0</v>
      </c>
      <c r="AA111" s="58">
        <v>0</v>
      </c>
      <c r="AB111" s="58">
        <v>0</v>
      </c>
      <c r="AC111" s="37">
        <v>0</v>
      </c>
      <c r="AD111" s="50">
        <v>0</v>
      </c>
      <c r="AE111" s="58">
        <v>0.90158447220000004</v>
      </c>
      <c r="AF111" s="58">
        <v>0</v>
      </c>
      <c r="AG111" s="37">
        <v>0</v>
      </c>
      <c r="AH111" s="50">
        <v>0</v>
      </c>
      <c r="AI111" s="58">
        <v>0</v>
      </c>
      <c r="AJ111" s="58">
        <v>0</v>
      </c>
      <c r="AK111" s="37">
        <v>0</v>
      </c>
      <c r="AL111" s="50">
        <v>0</v>
      </c>
      <c r="AM111" s="58">
        <v>0</v>
      </c>
      <c r="AN111" s="58">
        <v>0</v>
      </c>
      <c r="AO111" s="37">
        <v>0</v>
      </c>
      <c r="AP111" s="50">
        <v>0</v>
      </c>
      <c r="AQ111" s="58">
        <v>0</v>
      </c>
      <c r="AR111" s="58">
        <v>0</v>
      </c>
      <c r="AS111" s="37">
        <v>0</v>
      </c>
      <c r="AT111" s="50">
        <v>0</v>
      </c>
      <c r="AU111" s="58">
        <v>0</v>
      </c>
      <c r="AV111" s="58">
        <v>0</v>
      </c>
      <c r="AW111" s="37">
        <v>0</v>
      </c>
      <c r="AX111" s="50">
        <v>0</v>
      </c>
      <c r="AY111" s="58">
        <v>0</v>
      </c>
      <c r="AZ111" s="58">
        <v>0</v>
      </c>
      <c r="BA111" s="37">
        <v>0</v>
      </c>
      <c r="BB111" s="50">
        <v>0</v>
      </c>
      <c r="BC111" s="58">
        <v>0</v>
      </c>
      <c r="BD111" s="58">
        <v>0</v>
      </c>
      <c r="BE111" s="37">
        <v>0</v>
      </c>
      <c r="BF111" s="50">
        <v>0</v>
      </c>
      <c r="BG111" s="58">
        <v>0</v>
      </c>
      <c r="BH111" s="58">
        <v>0</v>
      </c>
      <c r="BI111" s="37">
        <v>0</v>
      </c>
      <c r="BJ111" s="50">
        <v>0</v>
      </c>
      <c r="BK111" s="58">
        <v>0</v>
      </c>
      <c r="BL111" s="58">
        <v>0</v>
      </c>
      <c r="BM111" s="37">
        <v>0</v>
      </c>
      <c r="BN111" s="50">
        <v>0</v>
      </c>
      <c r="BO111" s="58">
        <v>0</v>
      </c>
      <c r="BP111" s="58">
        <v>0</v>
      </c>
      <c r="BQ111" s="37">
        <v>0</v>
      </c>
      <c r="BR111" s="50">
        <v>0</v>
      </c>
      <c r="BS111" s="58">
        <v>0</v>
      </c>
      <c r="BT111" s="58">
        <v>0</v>
      </c>
      <c r="BU111" s="37">
        <v>0</v>
      </c>
      <c r="BV111" s="50">
        <v>0</v>
      </c>
      <c r="BW111" s="58">
        <v>0</v>
      </c>
      <c r="BX111" s="58">
        <v>0</v>
      </c>
      <c r="BY111" s="37">
        <v>0</v>
      </c>
      <c r="BZ111" s="50">
        <v>0</v>
      </c>
      <c r="CA111" s="58">
        <v>0</v>
      </c>
      <c r="CB111" s="58">
        <v>0</v>
      </c>
      <c r="CC111" s="37">
        <v>0</v>
      </c>
      <c r="CD111" s="50">
        <v>0</v>
      </c>
      <c r="CE111" s="58">
        <v>0</v>
      </c>
      <c r="CF111" s="58">
        <v>0</v>
      </c>
      <c r="CG111" s="37">
        <v>0</v>
      </c>
      <c r="CH111" s="50">
        <v>0</v>
      </c>
      <c r="CI111" s="58">
        <v>0</v>
      </c>
      <c r="CJ111" s="58">
        <v>0</v>
      </c>
      <c r="CK111" s="37">
        <v>0</v>
      </c>
      <c r="CL111" s="50">
        <v>0</v>
      </c>
      <c r="CM111" s="58">
        <v>0</v>
      </c>
      <c r="CN111" s="58">
        <v>0</v>
      </c>
      <c r="CO111" s="37">
        <v>0</v>
      </c>
      <c r="CP111" s="50">
        <v>0</v>
      </c>
      <c r="CQ111" s="58">
        <v>0</v>
      </c>
      <c r="CR111" s="58">
        <v>1</v>
      </c>
      <c r="CS111" s="37">
        <v>0</v>
      </c>
      <c r="CT111" s="50">
        <v>0</v>
      </c>
      <c r="CU111" s="58">
        <v>0</v>
      </c>
      <c r="CV111" s="58">
        <v>0</v>
      </c>
      <c r="CW111" s="37">
        <v>0</v>
      </c>
      <c r="CX111" s="50">
        <v>0</v>
      </c>
      <c r="CY111" s="58">
        <v>0</v>
      </c>
      <c r="CZ111" s="58">
        <v>0</v>
      </c>
      <c r="DA111" s="37">
        <v>0</v>
      </c>
      <c r="DB111" s="50">
        <v>0</v>
      </c>
      <c r="DC111" s="58">
        <v>1</v>
      </c>
      <c r="DD111" s="58">
        <v>1</v>
      </c>
      <c r="DE111" s="37">
        <v>1</v>
      </c>
      <c r="DF111" s="50">
        <v>0</v>
      </c>
      <c r="DG111" s="58">
        <v>0</v>
      </c>
      <c r="DH111" s="58">
        <v>0</v>
      </c>
      <c r="DI111" s="70">
        <v>0</v>
      </c>
      <c r="DJ111" s="50">
        <v>0.91298228140000004</v>
      </c>
      <c r="DK111" s="58">
        <v>0.91413993029999996</v>
      </c>
      <c r="DL111" s="58">
        <v>0.91322457270000001</v>
      </c>
      <c r="DM111" s="37">
        <v>0</v>
      </c>
      <c r="DN111" s="50">
        <v>0</v>
      </c>
      <c r="DO111" s="58">
        <v>0</v>
      </c>
      <c r="DP111" s="58">
        <v>0</v>
      </c>
      <c r="DQ111" s="37">
        <v>0</v>
      </c>
    </row>
    <row r="112" spans="1:121" x14ac:dyDescent="0.2">
      <c r="A112" s="6" t="s">
        <v>16</v>
      </c>
      <c r="B112" s="50">
        <v>0</v>
      </c>
      <c r="C112" s="58">
        <v>0</v>
      </c>
      <c r="D112" s="58">
        <v>0</v>
      </c>
      <c r="E112" s="37">
        <v>0</v>
      </c>
      <c r="F112" s="50">
        <v>0</v>
      </c>
      <c r="G112" s="58">
        <v>0</v>
      </c>
      <c r="H112" s="58">
        <v>0</v>
      </c>
      <c r="I112" s="37">
        <v>0</v>
      </c>
      <c r="J112" s="50">
        <v>0</v>
      </c>
      <c r="K112" s="58">
        <v>0</v>
      </c>
      <c r="L112" s="58">
        <v>0</v>
      </c>
      <c r="M112" s="37">
        <v>0</v>
      </c>
      <c r="N112" s="50">
        <v>0</v>
      </c>
      <c r="O112" s="58">
        <v>0</v>
      </c>
      <c r="P112" s="58">
        <v>0</v>
      </c>
      <c r="Q112" s="37">
        <v>0</v>
      </c>
      <c r="R112" s="50">
        <v>0</v>
      </c>
      <c r="S112" s="58">
        <v>0</v>
      </c>
      <c r="T112" s="58">
        <v>0</v>
      </c>
      <c r="U112" s="37">
        <v>0</v>
      </c>
      <c r="V112" s="50">
        <v>0</v>
      </c>
      <c r="W112" s="58">
        <v>0</v>
      </c>
      <c r="X112" s="58">
        <v>0</v>
      </c>
      <c r="Y112" s="37">
        <v>0</v>
      </c>
      <c r="Z112" s="50">
        <v>0</v>
      </c>
      <c r="AA112" s="58">
        <v>0</v>
      </c>
      <c r="AB112" s="58">
        <v>0</v>
      </c>
      <c r="AC112" s="37">
        <v>0</v>
      </c>
      <c r="AD112" s="50">
        <v>0</v>
      </c>
      <c r="AE112" s="58">
        <v>0</v>
      </c>
      <c r="AF112" s="58">
        <v>0.99444834790000003</v>
      </c>
      <c r="AG112" s="37">
        <v>0.99399060340000001</v>
      </c>
      <c r="AH112" s="50">
        <v>0.99349105680000005</v>
      </c>
      <c r="AI112" s="58">
        <v>0.99521769609999999</v>
      </c>
      <c r="AJ112" s="58">
        <v>0.99537281170000003</v>
      </c>
      <c r="AK112" s="37">
        <v>0.9969711912</v>
      </c>
      <c r="AL112" s="50">
        <v>0.99529107130000005</v>
      </c>
      <c r="AM112" s="58">
        <v>0.99650369689999996</v>
      </c>
      <c r="AN112" s="58">
        <v>1</v>
      </c>
      <c r="AO112" s="37">
        <v>0</v>
      </c>
      <c r="AP112" s="50">
        <v>0</v>
      </c>
      <c r="AQ112" s="58">
        <v>1</v>
      </c>
      <c r="AR112" s="58">
        <v>0.99548873059999998</v>
      </c>
      <c r="AS112" s="37">
        <v>0.99655444410000005</v>
      </c>
      <c r="AT112" s="50">
        <v>0.99217660429999999</v>
      </c>
      <c r="AU112" s="58">
        <v>0.9872860094</v>
      </c>
      <c r="AV112" s="58">
        <v>0.96587443380000004</v>
      </c>
      <c r="AW112" s="37">
        <v>0.96079885639999996</v>
      </c>
      <c r="AX112" s="50">
        <v>0</v>
      </c>
      <c r="AY112" s="58">
        <v>0</v>
      </c>
      <c r="AZ112" s="58">
        <v>0</v>
      </c>
      <c r="BA112" s="37">
        <v>0</v>
      </c>
      <c r="BB112" s="50">
        <v>0</v>
      </c>
      <c r="BC112" s="58">
        <v>0</v>
      </c>
      <c r="BD112" s="58">
        <v>0</v>
      </c>
      <c r="BE112" s="37">
        <v>0</v>
      </c>
      <c r="BF112" s="50">
        <v>0</v>
      </c>
      <c r="BG112" s="58">
        <v>0.83202539360000005</v>
      </c>
      <c r="BH112" s="58">
        <v>0.82361959240000004</v>
      </c>
      <c r="BI112" s="37">
        <v>0.80070200280000003</v>
      </c>
      <c r="BJ112" s="50">
        <v>1</v>
      </c>
      <c r="BK112" s="58">
        <v>2</v>
      </c>
      <c r="BL112" s="58">
        <v>2</v>
      </c>
      <c r="BM112" s="37">
        <v>1</v>
      </c>
      <c r="BN112" s="50">
        <v>2</v>
      </c>
      <c r="BO112" s="58">
        <v>1</v>
      </c>
      <c r="BP112" s="58">
        <v>1</v>
      </c>
      <c r="BQ112" s="37">
        <v>0</v>
      </c>
      <c r="BR112" s="50">
        <v>0</v>
      </c>
      <c r="BS112" s="58">
        <v>1</v>
      </c>
      <c r="BT112" s="58">
        <v>1</v>
      </c>
      <c r="BU112" s="37">
        <v>0</v>
      </c>
      <c r="BV112" s="50">
        <v>1</v>
      </c>
      <c r="BW112" s="58">
        <v>2</v>
      </c>
      <c r="BX112" s="58">
        <v>3</v>
      </c>
      <c r="BY112" s="37">
        <v>3</v>
      </c>
      <c r="BZ112" s="50">
        <v>4</v>
      </c>
      <c r="CA112" s="58">
        <v>3</v>
      </c>
      <c r="CB112" s="58">
        <v>4</v>
      </c>
      <c r="CC112" s="37">
        <v>4</v>
      </c>
      <c r="CD112" s="50">
        <v>4</v>
      </c>
      <c r="CE112" s="58">
        <v>5.4188971050000001</v>
      </c>
      <c r="CF112" s="58">
        <v>7.4293024304999999</v>
      </c>
      <c r="CG112" s="37">
        <v>5.4285902906999999</v>
      </c>
      <c r="CH112" s="50">
        <v>5.4792056167999998</v>
      </c>
      <c r="CI112" s="58">
        <v>4.4774913939000003</v>
      </c>
      <c r="CJ112" s="58">
        <v>4.4690774394000004</v>
      </c>
      <c r="CK112" s="37">
        <v>5</v>
      </c>
      <c r="CL112" s="50">
        <v>5</v>
      </c>
      <c r="CM112" s="58">
        <v>7</v>
      </c>
      <c r="CN112" s="58">
        <v>6.4063582836000004</v>
      </c>
      <c r="CO112" s="37">
        <v>5.3851038819000001</v>
      </c>
      <c r="CP112" s="50">
        <v>5</v>
      </c>
      <c r="CQ112" s="58">
        <v>5</v>
      </c>
      <c r="CR112" s="58">
        <v>5</v>
      </c>
      <c r="CS112" s="37">
        <v>4</v>
      </c>
      <c r="CT112" s="50">
        <v>3</v>
      </c>
      <c r="CU112" s="58">
        <v>2</v>
      </c>
      <c r="CV112" s="58">
        <v>2</v>
      </c>
      <c r="CW112" s="37">
        <v>0</v>
      </c>
      <c r="CX112" s="50">
        <v>0</v>
      </c>
      <c r="CY112" s="58">
        <v>0</v>
      </c>
      <c r="CZ112" s="58">
        <v>0</v>
      </c>
      <c r="DA112" s="37">
        <v>1</v>
      </c>
      <c r="DB112" s="50">
        <v>1</v>
      </c>
      <c r="DC112" s="58">
        <v>0</v>
      </c>
      <c r="DD112" s="58">
        <v>0</v>
      </c>
      <c r="DE112" s="37">
        <v>0</v>
      </c>
      <c r="DF112" s="50">
        <v>0</v>
      </c>
      <c r="DG112" s="58">
        <v>0</v>
      </c>
      <c r="DH112" s="58">
        <v>1</v>
      </c>
      <c r="DI112" s="70">
        <v>1</v>
      </c>
      <c r="DJ112" s="50">
        <v>2.4154073347999998</v>
      </c>
      <c r="DK112" s="58">
        <v>4.2586447937000003</v>
      </c>
      <c r="DL112" s="58">
        <v>3.2477401733</v>
      </c>
      <c r="DM112" s="37">
        <v>2.4553300647</v>
      </c>
      <c r="DN112" s="50">
        <v>2.4551042020999998</v>
      </c>
      <c r="DO112" s="58">
        <v>3.3434843940999999</v>
      </c>
      <c r="DP112" s="58">
        <v>3.3228062780999998</v>
      </c>
      <c r="DQ112" s="37">
        <v>4.1214790016</v>
      </c>
    </row>
    <row r="113" spans="1:121" x14ac:dyDescent="0.2">
      <c r="A113" s="6" t="s">
        <v>17</v>
      </c>
      <c r="B113" s="50">
        <v>0</v>
      </c>
      <c r="C113" s="58">
        <v>0</v>
      </c>
      <c r="D113" s="58">
        <v>0</v>
      </c>
      <c r="E113" s="37">
        <v>0</v>
      </c>
      <c r="F113" s="50">
        <v>0</v>
      </c>
      <c r="G113" s="58">
        <v>0</v>
      </c>
      <c r="H113" s="58">
        <v>0</v>
      </c>
      <c r="I113" s="37">
        <v>0</v>
      </c>
      <c r="J113" s="50">
        <v>0</v>
      </c>
      <c r="K113" s="58">
        <v>0</v>
      </c>
      <c r="L113" s="58">
        <v>0</v>
      </c>
      <c r="M113" s="37">
        <v>0</v>
      </c>
      <c r="N113" s="50">
        <v>0</v>
      </c>
      <c r="O113" s="58">
        <v>0</v>
      </c>
      <c r="P113" s="58">
        <v>0</v>
      </c>
      <c r="Q113" s="37">
        <v>0</v>
      </c>
      <c r="R113" s="50">
        <v>0</v>
      </c>
      <c r="S113" s="58">
        <v>0</v>
      </c>
      <c r="T113" s="58">
        <v>0</v>
      </c>
      <c r="U113" s="37">
        <v>0</v>
      </c>
      <c r="V113" s="50">
        <v>0</v>
      </c>
      <c r="W113" s="58">
        <v>0</v>
      </c>
      <c r="X113" s="58">
        <v>0</v>
      </c>
      <c r="Y113" s="37">
        <v>0</v>
      </c>
      <c r="Z113" s="50">
        <v>0</v>
      </c>
      <c r="AA113" s="58">
        <v>0</v>
      </c>
      <c r="AB113" s="58">
        <v>0</v>
      </c>
      <c r="AC113" s="37">
        <v>0</v>
      </c>
      <c r="AD113" s="50">
        <v>0</v>
      </c>
      <c r="AE113" s="58">
        <v>0</v>
      </c>
      <c r="AF113" s="58">
        <v>0</v>
      </c>
      <c r="AG113" s="37">
        <v>0</v>
      </c>
      <c r="AH113" s="50">
        <v>0</v>
      </c>
      <c r="AI113" s="58">
        <v>0</v>
      </c>
      <c r="AJ113" s="58">
        <v>0</v>
      </c>
      <c r="AK113" s="37">
        <v>0</v>
      </c>
      <c r="AL113" s="50">
        <v>0</v>
      </c>
      <c r="AM113" s="58">
        <v>0</v>
      </c>
      <c r="AN113" s="58">
        <v>0</v>
      </c>
      <c r="AO113" s="37">
        <v>0</v>
      </c>
      <c r="AP113" s="50">
        <v>0</v>
      </c>
      <c r="AQ113" s="58">
        <v>0</v>
      </c>
      <c r="AR113" s="58">
        <v>0</v>
      </c>
      <c r="AS113" s="37">
        <v>0</v>
      </c>
      <c r="AT113" s="50">
        <v>0</v>
      </c>
      <c r="AU113" s="58">
        <v>0</v>
      </c>
      <c r="AV113" s="58">
        <v>0</v>
      </c>
      <c r="AW113" s="37">
        <v>0</v>
      </c>
      <c r="AX113" s="50">
        <v>0</v>
      </c>
      <c r="AY113" s="58">
        <v>0</v>
      </c>
      <c r="AZ113" s="58">
        <v>0</v>
      </c>
      <c r="BA113" s="37">
        <v>0</v>
      </c>
      <c r="BB113" s="50">
        <v>0</v>
      </c>
      <c r="BC113" s="58">
        <v>0</v>
      </c>
      <c r="BD113" s="58">
        <v>0</v>
      </c>
      <c r="BE113" s="37">
        <v>0</v>
      </c>
      <c r="BF113" s="50">
        <v>0</v>
      </c>
      <c r="BG113" s="58">
        <v>0</v>
      </c>
      <c r="BH113" s="58">
        <v>0</v>
      </c>
      <c r="BI113" s="37">
        <v>0</v>
      </c>
      <c r="BJ113" s="50">
        <v>0</v>
      </c>
      <c r="BK113" s="58">
        <v>0</v>
      </c>
      <c r="BL113" s="58">
        <v>0</v>
      </c>
      <c r="BM113" s="37">
        <v>0</v>
      </c>
      <c r="BN113" s="50">
        <v>0</v>
      </c>
      <c r="BO113" s="58">
        <v>0</v>
      </c>
      <c r="BP113" s="58">
        <v>0</v>
      </c>
      <c r="BQ113" s="37">
        <v>0</v>
      </c>
      <c r="BR113" s="50">
        <v>0</v>
      </c>
      <c r="BS113" s="58">
        <v>0</v>
      </c>
      <c r="BT113" s="58">
        <v>0</v>
      </c>
      <c r="BU113" s="37">
        <v>0</v>
      </c>
      <c r="BV113" s="50">
        <v>0</v>
      </c>
      <c r="BW113" s="58">
        <v>0</v>
      </c>
      <c r="BX113" s="58">
        <v>0</v>
      </c>
      <c r="BY113" s="37">
        <v>0</v>
      </c>
      <c r="BZ113" s="50">
        <v>0</v>
      </c>
      <c r="CA113" s="58">
        <v>0</v>
      </c>
      <c r="CB113" s="58">
        <v>0</v>
      </c>
      <c r="CC113" s="37">
        <v>0</v>
      </c>
      <c r="CD113" s="50">
        <v>0</v>
      </c>
      <c r="CE113" s="58">
        <v>0</v>
      </c>
      <c r="CF113" s="58">
        <v>0</v>
      </c>
      <c r="CG113" s="37">
        <v>0</v>
      </c>
      <c r="CH113" s="50">
        <v>0</v>
      </c>
      <c r="CI113" s="58">
        <v>0</v>
      </c>
      <c r="CJ113" s="58">
        <v>0</v>
      </c>
      <c r="CK113" s="37">
        <v>0</v>
      </c>
      <c r="CL113" s="50">
        <v>0</v>
      </c>
      <c r="CM113" s="58">
        <v>0</v>
      </c>
      <c r="CN113" s="58">
        <v>0</v>
      </c>
      <c r="CO113" s="37">
        <v>0</v>
      </c>
      <c r="CP113" s="50">
        <v>0</v>
      </c>
      <c r="CQ113" s="58">
        <v>0</v>
      </c>
      <c r="CR113" s="58">
        <v>0</v>
      </c>
      <c r="CS113" s="37">
        <v>0</v>
      </c>
      <c r="CT113" s="50">
        <v>0</v>
      </c>
      <c r="CU113" s="58">
        <v>0</v>
      </c>
      <c r="CV113" s="58">
        <v>0</v>
      </c>
      <c r="CW113" s="37">
        <v>0</v>
      </c>
      <c r="CX113" s="50">
        <v>0</v>
      </c>
      <c r="CY113" s="58">
        <v>0</v>
      </c>
      <c r="CZ113" s="58">
        <v>0</v>
      </c>
      <c r="DA113" s="37">
        <v>0</v>
      </c>
      <c r="DB113" s="50">
        <v>0</v>
      </c>
      <c r="DC113" s="58">
        <v>0</v>
      </c>
      <c r="DD113" s="58">
        <v>0</v>
      </c>
      <c r="DE113" s="37">
        <v>0</v>
      </c>
      <c r="DF113" s="50">
        <v>0</v>
      </c>
      <c r="DG113" s="58">
        <v>0</v>
      </c>
      <c r="DH113" s="58">
        <v>0</v>
      </c>
      <c r="DI113" s="70">
        <v>0</v>
      </c>
      <c r="DJ113" s="50">
        <v>0</v>
      </c>
      <c r="DK113" s="58">
        <v>0</v>
      </c>
      <c r="DL113" s="58">
        <v>0</v>
      </c>
      <c r="DM113" s="37">
        <v>0</v>
      </c>
      <c r="DN113" s="50">
        <v>0</v>
      </c>
      <c r="DO113" s="58">
        <v>0</v>
      </c>
      <c r="DP113" s="58">
        <v>0</v>
      </c>
      <c r="DQ113" s="37">
        <v>0</v>
      </c>
    </row>
    <row r="114" spans="1:121" x14ac:dyDescent="0.2">
      <c r="A114" s="6" t="s">
        <v>18</v>
      </c>
      <c r="B114" s="50">
        <v>0</v>
      </c>
      <c r="C114" s="58">
        <v>0</v>
      </c>
      <c r="D114" s="58">
        <v>0</v>
      </c>
      <c r="E114" s="37">
        <v>0</v>
      </c>
      <c r="F114" s="50">
        <v>0</v>
      </c>
      <c r="G114" s="58">
        <v>0</v>
      </c>
      <c r="H114" s="58">
        <v>0</v>
      </c>
      <c r="I114" s="37">
        <v>0</v>
      </c>
      <c r="J114" s="50">
        <v>0</v>
      </c>
      <c r="K114" s="58">
        <v>0</v>
      </c>
      <c r="L114" s="58">
        <v>0</v>
      </c>
      <c r="M114" s="37">
        <v>0</v>
      </c>
      <c r="N114" s="50">
        <v>0</v>
      </c>
      <c r="O114" s="58">
        <v>0</v>
      </c>
      <c r="P114" s="58">
        <v>0</v>
      </c>
      <c r="Q114" s="37">
        <v>0</v>
      </c>
      <c r="R114" s="50">
        <v>0</v>
      </c>
      <c r="S114" s="58">
        <v>0</v>
      </c>
      <c r="T114" s="58">
        <v>0</v>
      </c>
      <c r="U114" s="37">
        <v>0</v>
      </c>
      <c r="V114" s="50">
        <v>0</v>
      </c>
      <c r="W114" s="58">
        <v>0</v>
      </c>
      <c r="X114" s="58">
        <v>0</v>
      </c>
      <c r="Y114" s="37">
        <v>0</v>
      </c>
      <c r="Z114" s="50">
        <v>0</v>
      </c>
      <c r="AA114" s="58">
        <v>0</v>
      </c>
      <c r="AB114" s="58">
        <v>0</v>
      </c>
      <c r="AC114" s="37">
        <v>0</v>
      </c>
      <c r="AD114" s="50">
        <v>0</v>
      </c>
      <c r="AE114" s="58">
        <v>0</v>
      </c>
      <c r="AF114" s="58">
        <v>0</v>
      </c>
      <c r="AG114" s="37">
        <v>0</v>
      </c>
      <c r="AH114" s="50">
        <v>0</v>
      </c>
      <c r="AI114" s="58">
        <v>0</v>
      </c>
      <c r="AJ114" s="58">
        <v>0</v>
      </c>
      <c r="AK114" s="37">
        <v>0</v>
      </c>
      <c r="AL114" s="50">
        <v>0</v>
      </c>
      <c r="AM114" s="58">
        <v>0</v>
      </c>
      <c r="AN114" s="58">
        <v>0</v>
      </c>
      <c r="AO114" s="37">
        <v>0</v>
      </c>
      <c r="AP114" s="50">
        <v>0</v>
      </c>
      <c r="AQ114" s="58">
        <v>0</v>
      </c>
      <c r="AR114" s="58">
        <v>0</v>
      </c>
      <c r="AS114" s="37">
        <v>0</v>
      </c>
      <c r="AT114" s="50">
        <v>0</v>
      </c>
      <c r="AU114" s="58">
        <v>0</v>
      </c>
      <c r="AV114" s="58">
        <v>0</v>
      </c>
      <c r="AW114" s="37">
        <v>0</v>
      </c>
      <c r="AX114" s="50">
        <v>0</v>
      </c>
      <c r="AY114" s="58">
        <v>0</v>
      </c>
      <c r="AZ114" s="58">
        <v>0</v>
      </c>
      <c r="BA114" s="37">
        <v>0</v>
      </c>
      <c r="BB114" s="50">
        <v>0</v>
      </c>
      <c r="BC114" s="58">
        <v>0</v>
      </c>
      <c r="BD114" s="58">
        <v>0</v>
      </c>
      <c r="BE114" s="37">
        <v>0</v>
      </c>
      <c r="BF114" s="50">
        <v>0</v>
      </c>
      <c r="BG114" s="58">
        <v>0</v>
      </c>
      <c r="BH114" s="58">
        <v>0</v>
      </c>
      <c r="BI114" s="37">
        <v>0</v>
      </c>
      <c r="BJ114" s="50">
        <v>0</v>
      </c>
      <c r="BK114" s="58">
        <v>0</v>
      </c>
      <c r="BL114" s="58">
        <v>0</v>
      </c>
      <c r="BM114" s="37">
        <v>0</v>
      </c>
      <c r="BN114" s="50">
        <v>0</v>
      </c>
      <c r="BO114" s="58">
        <v>0</v>
      </c>
      <c r="BP114" s="58">
        <v>0</v>
      </c>
      <c r="BQ114" s="37">
        <v>0</v>
      </c>
      <c r="BR114" s="50">
        <v>0</v>
      </c>
      <c r="BS114" s="58">
        <v>0</v>
      </c>
      <c r="BT114" s="58">
        <v>0</v>
      </c>
      <c r="BU114" s="37">
        <v>0</v>
      </c>
      <c r="BV114" s="50">
        <v>0</v>
      </c>
      <c r="BW114" s="58">
        <v>0</v>
      </c>
      <c r="BX114" s="58">
        <v>0</v>
      </c>
      <c r="BY114" s="37">
        <v>0</v>
      </c>
      <c r="BZ114" s="50">
        <v>0</v>
      </c>
      <c r="CA114" s="58">
        <v>1</v>
      </c>
      <c r="CB114" s="58">
        <v>1</v>
      </c>
      <c r="CC114" s="37">
        <v>1</v>
      </c>
      <c r="CD114" s="50">
        <v>1</v>
      </c>
      <c r="CE114" s="58">
        <v>1</v>
      </c>
      <c r="CF114" s="58">
        <v>1</v>
      </c>
      <c r="CG114" s="37">
        <v>1</v>
      </c>
      <c r="CH114" s="50">
        <v>1</v>
      </c>
      <c r="CI114" s="58">
        <v>1</v>
      </c>
      <c r="CJ114" s="58">
        <v>1</v>
      </c>
      <c r="CK114" s="37">
        <v>1</v>
      </c>
      <c r="CL114" s="50">
        <v>1</v>
      </c>
      <c r="CM114" s="58">
        <v>1</v>
      </c>
      <c r="CN114" s="58">
        <v>1</v>
      </c>
      <c r="CO114" s="37">
        <v>1</v>
      </c>
      <c r="CP114" s="50">
        <v>1</v>
      </c>
      <c r="CQ114" s="58">
        <v>1</v>
      </c>
      <c r="CR114" s="58">
        <v>2</v>
      </c>
      <c r="CS114" s="37">
        <v>2</v>
      </c>
      <c r="CT114" s="50">
        <v>2</v>
      </c>
      <c r="CU114" s="58">
        <v>2</v>
      </c>
      <c r="CV114" s="58">
        <v>2</v>
      </c>
      <c r="CW114" s="37">
        <v>2</v>
      </c>
      <c r="CX114" s="50">
        <v>1</v>
      </c>
      <c r="CY114" s="58">
        <v>1</v>
      </c>
      <c r="CZ114" s="58">
        <v>1</v>
      </c>
      <c r="DA114" s="37">
        <v>1</v>
      </c>
      <c r="DB114" s="50">
        <v>1</v>
      </c>
      <c r="DC114" s="58">
        <v>2</v>
      </c>
      <c r="DD114" s="58">
        <v>2</v>
      </c>
      <c r="DE114" s="37">
        <v>2</v>
      </c>
      <c r="DF114" s="50">
        <v>1</v>
      </c>
      <c r="DG114" s="58">
        <v>2</v>
      </c>
      <c r="DH114" s="58">
        <v>2</v>
      </c>
      <c r="DI114" s="70">
        <v>2</v>
      </c>
      <c r="DJ114" s="50">
        <v>2.6922229099999999</v>
      </c>
      <c r="DK114" s="58">
        <v>1.807526177</v>
      </c>
      <c r="DL114" s="58">
        <v>1.8078489028</v>
      </c>
      <c r="DM114" s="37">
        <v>1.8262427179</v>
      </c>
      <c r="DN114" s="50">
        <v>1.8074386727</v>
      </c>
      <c r="DO114" s="58">
        <v>1.8106192762</v>
      </c>
      <c r="DP114" s="58">
        <v>1.8099935703000001</v>
      </c>
      <c r="DQ114" s="37">
        <v>0.88950018909999995</v>
      </c>
    </row>
    <row r="115" spans="1:121" x14ac:dyDescent="0.2">
      <c r="A115" s="6" t="s">
        <v>19</v>
      </c>
      <c r="B115" s="50">
        <v>0</v>
      </c>
      <c r="C115" s="58">
        <v>0</v>
      </c>
      <c r="D115" s="58">
        <v>0</v>
      </c>
      <c r="E115" s="37">
        <v>0</v>
      </c>
      <c r="F115" s="50">
        <v>0</v>
      </c>
      <c r="G115" s="58">
        <v>0.95028453219999998</v>
      </c>
      <c r="H115" s="58">
        <v>1.8759767122</v>
      </c>
      <c r="I115" s="37">
        <v>0</v>
      </c>
      <c r="J115" s="50">
        <v>0</v>
      </c>
      <c r="K115" s="58">
        <v>0</v>
      </c>
      <c r="L115" s="58">
        <v>0</v>
      </c>
      <c r="M115" s="37">
        <v>0</v>
      </c>
      <c r="N115" s="50">
        <v>0</v>
      </c>
      <c r="O115" s="58">
        <v>0</v>
      </c>
      <c r="P115" s="58">
        <v>0</v>
      </c>
      <c r="Q115" s="37">
        <v>0</v>
      </c>
      <c r="R115" s="50">
        <v>0</v>
      </c>
      <c r="S115" s="58">
        <v>0</v>
      </c>
      <c r="T115" s="58">
        <v>0</v>
      </c>
      <c r="U115" s="37">
        <v>0</v>
      </c>
      <c r="V115" s="50">
        <v>0</v>
      </c>
      <c r="W115" s="58">
        <v>0</v>
      </c>
      <c r="X115" s="58">
        <v>0</v>
      </c>
      <c r="Y115" s="37">
        <v>0</v>
      </c>
      <c r="Z115" s="50">
        <v>0</v>
      </c>
      <c r="AA115" s="58">
        <v>0</v>
      </c>
      <c r="AB115" s="58">
        <v>0.89002592160000005</v>
      </c>
      <c r="AC115" s="37">
        <v>0</v>
      </c>
      <c r="AD115" s="50">
        <v>0</v>
      </c>
      <c r="AE115" s="58">
        <v>0.98793208529999998</v>
      </c>
      <c r="AF115" s="58">
        <v>4.6857001563000003</v>
      </c>
      <c r="AG115" s="37">
        <v>2.8105847538000002</v>
      </c>
      <c r="AH115" s="50">
        <v>7.4012306239000001</v>
      </c>
      <c r="AI115" s="58">
        <v>6.5254139573999996</v>
      </c>
      <c r="AJ115" s="58">
        <v>5.4371272009</v>
      </c>
      <c r="AK115" s="37">
        <v>3.5711091924999998</v>
      </c>
      <c r="AL115" s="50">
        <v>5.3721365869</v>
      </c>
      <c r="AM115" s="58">
        <v>5.2685214485999996</v>
      </c>
      <c r="AN115" s="58">
        <v>4.3161147843999998</v>
      </c>
      <c r="AO115" s="37">
        <v>0</v>
      </c>
      <c r="AP115" s="50">
        <v>0</v>
      </c>
      <c r="AQ115" s="58">
        <v>4.3196404366000003</v>
      </c>
      <c r="AR115" s="58">
        <v>4.3538853766000001</v>
      </c>
      <c r="AS115" s="37">
        <v>2.7343958216000002</v>
      </c>
      <c r="AT115" s="50">
        <v>4.3870871252999999</v>
      </c>
      <c r="AU115" s="58">
        <v>7.6452451505000001</v>
      </c>
      <c r="AV115" s="58">
        <v>7.6596073726</v>
      </c>
      <c r="AW115" s="37">
        <v>2.6710310365000001</v>
      </c>
      <c r="AX115" s="50">
        <v>4.3167220844000003</v>
      </c>
      <c r="AY115" s="58">
        <v>6.0042854148</v>
      </c>
      <c r="AZ115" s="58">
        <v>9.3237640825000003</v>
      </c>
      <c r="BA115" s="37">
        <v>5.9386896925999997</v>
      </c>
      <c r="BB115" s="50">
        <v>5.8454211053999998</v>
      </c>
      <c r="BC115" s="58">
        <v>7.4973339405999999</v>
      </c>
      <c r="BD115" s="58">
        <v>7.4269179436000003</v>
      </c>
      <c r="BE115" s="37">
        <v>5.8115548646999997</v>
      </c>
      <c r="BF115" s="50">
        <v>4.9522868643000004</v>
      </c>
      <c r="BG115" s="58">
        <v>9.1565972342999995</v>
      </c>
      <c r="BH115" s="58">
        <v>9.0071556389000005</v>
      </c>
      <c r="BI115" s="37">
        <v>4.9129951910000003</v>
      </c>
      <c r="BJ115" s="50">
        <v>7</v>
      </c>
      <c r="BK115" s="58">
        <v>10</v>
      </c>
      <c r="BL115" s="58">
        <v>11</v>
      </c>
      <c r="BM115" s="37">
        <v>4</v>
      </c>
      <c r="BN115" s="50">
        <v>5</v>
      </c>
      <c r="BO115" s="58">
        <v>9.5837519220999994</v>
      </c>
      <c r="BP115" s="58">
        <v>12.582335641</v>
      </c>
      <c r="BQ115" s="37">
        <v>9.5758151309000006</v>
      </c>
      <c r="BR115" s="50">
        <v>9.5656678018000001</v>
      </c>
      <c r="BS115" s="58">
        <v>12.593259577</v>
      </c>
      <c r="BT115" s="58">
        <v>13.595890818000001</v>
      </c>
      <c r="BU115" s="37">
        <v>9.5849635498999994</v>
      </c>
      <c r="BV115" s="50">
        <v>10.550711197</v>
      </c>
      <c r="BW115" s="58">
        <v>14</v>
      </c>
      <c r="BX115" s="58">
        <v>13</v>
      </c>
      <c r="BY115" s="37">
        <v>8</v>
      </c>
      <c r="BZ115" s="50">
        <v>9</v>
      </c>
      <c r="CA115" s="58">
        <v>21</v>
      </c>
      <c r="CB115" s="58">
        <v>26</v>
      </c>
      <c r="CC115" s="37">
        <v>18</v>
      </c>
      <c r="CD115" s="50">
        <v>14</v>
      </c>
      <c r="CE115" s="58">
        <v>35</v>
      </c>
      <c r="CF115" s="58">
        <v>38</v>
      </c>
      <c r="CG115" s="37">
        <v>31</v>
      </c>
      <c r="CH115" s="50">
        <v>29</v>
      </c>
      <c r="CI115" s="58">
        <v>37</v>
      </c>
      <c r="CJ115" s="58">
        <v>34</v>
      </c>
      <c r="CK115" s="37">
        <v>29</v>
      </c>
      <c r="CL115" s="50">
        <v>24</v>
      </c>
      <c r="CM115" s="58">
        <v>24</v>
      </c>
      <c r="CN115" s="58">
        <v>26</v>
      </c>
      <c r="CO115" s="37">
        <v>28</v>
      </c>
      <c r="CP115" s="50">
        <v>29</v>
      </c>
      <c r="CQ115" s="58">
        <v>35</v>
      </c>
      <c r="CR115" s="58">
        <v>34</v>
      </c>
      <c r="CS115" s="37">
        <v>29</v>
      </c>
      <c r="CT115" s="50">
        <v>20</v>
      </c>
      <c r="CU115" s="58">
        <v>34</v>
      </c>
      <c r="CV115" s="58">
        <v>36</v>
      </c>
      <c r="CW115" s="37">
        <v>32</v>
      </c>
      <c r="CX115" s="50">
        <v>28</v>
      </c>
      <c r="CY115" s="58">
        <v>29</v>
      </c>
      <c r="CZ115" s="58">
        <v>32</v>
      </c>
      <c r="DA115" s="37">
        <v>26</v>
      </c>
      <c r="DB115" s="50">
        <v>25</v>
      </c>
      <c r="DC115" s="58">
        <v>27</v>
      </c>
      <c r="DD115" s="58">
        <v>28</v>
      </c>
      <c r="DE115" s="37">
        <v>26</v>
      </c>
      <c r="DF115" s="50">
        <v>30</v>
      </c>
      <c r="DG115" s="58">
        <v>36</v>
      </c>
      <c r="DH115" s="58">
        <v>40</v>
      </c>
      <c r="DI115" s="70">
        <v>32.276853607</v>
      </c>
      <c r="DJ115" s="50">
        <v>48.124137824000002</v>
      </c>
      <c r="DK115" s="58">
        <v>48.368292216999997</v>
      </c>
      <c r="DL115" s="58">
        <v>49.922013763000002</v>
      </c>
      <c r="DM115" s="37">
        <v>46.168130677999997</v>
      </c>
      <c r="DN115" s="50">
        <v>45.181927698000003</v>
      </c>
      <c r="DO115" s="58">
        <v>45.253389095999999</v>
      </c>
      <c r="DP115" s="58">
        <v>41.650772602000004</v>
      </c>
      <c r="DQ115" s="37">
        <v>38.408129537999997</v>
      </c>
    </row>
    <row r="116" spans="1:121" x14ac:dyDescent="0.2">
      <c r="A116" s="6" t="s">
        <v>20</v>
      </c>
      <c r="B116" s="50">
        <v>0</v>
      </c>
      <c r="C116" s="58">
        <v>0</v>
      </c>
      <c r="D116" s="58">
        <v>0</v>
      </c>
      <c r="E116" s="37">
        <v>0</v>
      </c>
      <c r="F116" s="50">
        <v>0</v>
      </c>
      <c r="G116" s="58">
        <v>0</v>
      </c>
      <c r="H116" s="58">
        <v>0</v>
      </c>
      <c r="I116" s="37">
        <v>0</v>
      </c>
      <c r="J116" s="50">
        <v>0</v>
      </c>
      <c r="K116" s="58">
        <v>0</v>
      </c>
      <c r="L116" s="58">
        <v>0</v>
      </c>
      <c r="M116" s="37">
        <v>0</v>
      </c>
      <c r="N116" s="50">
        <v>0</v>
      </c>
      <c r="O116" s="58">
        <v>0</v>
      </c>
      <c r="P116" s="58">
        <v>0</v>
      </c>
      <c r="Q116" s="37">
        <v>0</v>
      </c>
      <c r="R116" s="50">
        <v>0</v>
      </c>
      <c r="S116" s="58">
        <v>0</v>
      </c>
      <c r="T116" s="58">
        <v>0</v>
      </c>
      <c r="U116" s="37">
        <v>0</v>
      </c>
      <c r="V116" s="50">
        <v>0</v>
      </c>
      <c r="W116" s="58">
        <v>0</v>
      </c>
      <c r="X116" s="58">
        <v>0</v>
      </c>
      <c r="Y116" s="37">
        <v>0</v>
      </c>
      <c r="Z116" s="50">
        <v>0</v>
      </c>
      <c r="AA116" s="58">
        <v>0</v>
      </c>
      <c r="AB116" s="58">
        <v>0</v>
      </c>
      <c r="AC116" s="37">
        <v>0</v>
      </c>
      <c r="AD116" s="50">
        <v>0</v>
      </c>
      <c r="AE116" s="58">
        <v>0</v>
      </c>
      <c r="AF116" s="58">
        <v>0</v>
      </c>
      <c r="AG116" s="37">
        <v>0</v>
      </c>
      <c r="AH116" s="50">
        <v>0</v>
      </c>
      <c r="AI116" s="58">
        <v>0</v>
      </c>
      <c r="AJ116" s="58">
        <v>0</v>
      </c>
      <c r="AK116" s="37">
        <v>0</v>
      </c>
      <c r="AL116" s="50">
        <v>0</v>
      </c>
      <c r="AM116" s="58">
        <v>0</v>
      </c>
      <c r="AN116" s="58">
        <v>0</v>
      </c>
      <c r="AO116" s="37">
        <v>0</v>
      </c>
      <c r="AP116" s="50">
        <v>0</v>
      </c>
      <c r="AQ116" s="58">
        <v>0</v>
      </c>
      <c r="AR116" s="58">
        <v>0</v>
      </c>
      <c r="AS116" s="37">
        <v>0</v>
      </c>
      <c r="AT116" s="50">
        <v>0</v>
      </c>
      <c r="AU116" s="58">
        <v>0</v>
      </c>
      <c r="AV116" s="58">
        <v>0</v>
      </c>
      <c r="AW116" s="37">
        <v>0</v>
      </c>
      <c r="AX116" s="50">
        <v>0</v>
      </c>
      <c r="AY116" s="58">
        <v>0</v>
      </c>
      <c r="AZ116" s="58">
        <v>0</v>
      </c>
      <c r="BA116" s="37">
        <v>0</v>
      </c>
      <c r="BB116" s="50">
        <v>0</v>
      </c>
      <c r="BC116" s="58">
        <v>0</v>
      </c>
      <c r="BD116" s="58">
        <v>0</v>
      </c>
      <c r="BE116" s="37">
        <v>0</v>
      </c>
      <c r="BF116" s="50">
        <v>0</v>
      </c>
      <c r="BG116" s="58">
        <v>0</v>
      </c>
      <c r="BH116" s="58">
        <v>0</v>
      </c>
      <c r="BI116" s="37">
        <v>0</v>
      </c>
      <c r="BJ116" s="50">
        <v>0</v>
      </c>
      <c r="BK116" s="58">
        <v>0</v>
      </c>
      <c r="BL116" s="58">
        <v>0</v>
      </c>
      <c r="BM116" s="37">
        <v>0</v>
      </c>
      <c r="BN116" s="50">
        <v>0</v>
      </c>
      <c r="BO116" s="58">
        <v>0</v>
      </c>
      <c r="BP116" s="58">
        <v>0</v>
      </c>
      <c r="BQ116" s="37">
        <v>0</v>
      </c>
      <c r="BR116" s="50">
        <v>0</v>
      </c>
      <c r="BS116" s="58">
        <v>0</v>
      </c>
      <c r="BT116" s="58">
        <v>0</v>
      </c>
      <c r="BU116" s="37">
        <v>0</v>
      </c>
      <c r="BV116" s="50">
        <v>0</v>
      </c>
      <c r="BW116" s="58">
        <v>0</v>
      </c>
      <c r="BX116" s="58">
        <v>0</v>
      </c>
      <c r="BY116" s="37">
        <v>0</v>
      </c>
      <c r="BZ116" s="50">
        <v>0</v>
      </c>
      <c r="CA116" s="58">
        <v>0</v>
      </c>
      <c r="CB116" s="58">
        <v>0</v>
      </c>
      <c r="CC116" s="37">
        <v>0</v>
      </c>
      <c r="CD116" s="50">
        <v>0</v>
      </c>
      <c r="CE116" s="58">
        <v>0</v>
      </c>
      <c r="CF116" s="58">
        <v>0</v>
      </c>
      <c r="CG116" s="37">
        <v>0</v>
      </c>
      <c r="CH116" s="50">
        <v>0</v>
      </c>
      <c r="CI116" s="58">
        <v>0</v>
      </c>
      <c r="CJ116" s="58">
        <v>0</v>
      </c>
      <c r="CK116" s="37">
        <v>0</v>
      </c>
      <c r="CL116" s="50">
        <v>0</v>
      </c>
      <c r="CM116" s="58">
        <v>0</v>
      </c>
      <c r="CN116" s="58">
        <v>0</v>
      </c>
      <c r="CO116" s="37">
        <v>0</v>
      </c>
      <c r="CP116" s="50">
        <v>0</v>
      </c>
      <c r="CQ116" s="58">
        <v>0</v>
      </c>
      <c r="CR116" s="58">
        <v>0</v>
      </c>
      <c r="CS116" s="37">
        <v>0</v>
      </c>
      <c r="CT116" s="50">
        <v>0</v>
      </c>
      <c r="CU116" s="58">
        <v>0</v>
      </c>
      <c r="CV116" s="58">
        <v>0</v>
      </c>
      <c r="CW116" s="37">
        <v>0</v>
      </c>
      <c r="CX116" s="50">
        <v>0</v>
      </c>
      <c r="CY116" s="58">
        <v>0</v>
      </c>
      <c r="CZ116" s="58">
        <v>0</v>
      </c>
      <c r="DA116" s="37">
        <v>0</v>
      </c>
      <c r="DB116" s="50">
        <v>0</v>
      </c>
      <c r="DC116" s="58">
        <v>0</v>
      </c>
      <c r="DD116" s="58">
        <v>0</v>
      </c>
      <c r="DE116" s="37">
        <v>0</v>
      </c>
      <c r="DF116" s="50">
        <v>0</v>
      </c>
      <c r="DG116" s="58">
        <v>0</v>
      </c>
      <c r="DH116" s="58">
        <v>0</v>
      </c>
      <c r="DI116" s="70">
        <v>0</v>
      </c>
      <c r="DJ116" s="50">
        <v>0</v>
      </c>
      <c r="DK116" s="58">
        <v>0</v>
      </c>
      <c r="DL116" s="58">
        <v>0</v>
      </c>
      <c r="DM116" s="37">
        <v>0</v>
      </c>
      <c r="DN116" s="50">
        <v>0</v>
      </c>
      <c r="DO116" s="58">
        <v>0</v>
      </c>
      <c r="DP116" s="58">
        <v>0</v>
      </c>
      <c r="DQ116" s="37">
        <v>0</v>
      </c>
    </row>
    <row r="117" spans="1:121" x14ac:dyDescent="0.2">
      <c r="A117" s="6" t="s">
        <v>21</v>
      </c>
      <c r="B117" s="50">
        <v>0</v>
      </c>
      <c r="C117" s="58">
        <v>0</v>
      </c>
      <c r="D117" s="58">
        <v>0</v>
      </c>
      <c r="E117" s="37">
        <v>0</v>
      </c>
      <c r="F117" s="50">
        <v>0</v>
      </c>
      <c r="G117" s="58">
        <v>0</v>
      </c>
      <c r="H117" s="58">
        <v>0</v>
      </c>
      <c r="I117" s="37">
        <v>0</v>
      </c>
      <c r="J117" s="50">
        <v>0</v>
      </c>
      <c r="K117" s="58">
        <v>0</v>
      </c>
      <c r="L117" s="58">
        <v>0</v>
      </c>
      <c r="M117" s="37">
        <v>0</v>
      </c>
      <c r="N117" s="50">
        <v>0</v>
      </c>
      <c r="O117" s="58">
        <v>0</v>
      </c>
      <c r="P117" s="58">
        <v>0</v>
      </c>
      <c r="Q117" s="37">
        <v>0</v>
      </c>
      <c r="R117" s="50">
        <v>0</v>
      </c>
      <c r="S117" s="58">
        <v>0</v>
      </c>
      <c r="T117" s="58">
        <v>0</v>
      </c>
      <c r="U117" s="37">
        <v>0</v>
      </c>
      <c r="V117" s="50">
        <v>0</v>
      </c>
      <c r="W117" s="58">
        <v>0</v>
      </c>
      <c r="X117" s="58">
        <v>0</v>
      </c>
      <c r="Y117" s="37">
        <v>0</v>
      </c>
      <c r="Z117" s="50">
        <v>0</v>
      </c>
      <c r="AA117" s="58">
        <v>0</v>
      </c>
      <c r="AB117" s="58">
        <v>0</v>
      </c>
      <c r="AC117" s="37">
        <v>0</v>
      </c>
      <c r="AD117" s="50">
        <v>0</v>
      </c>
      <c r="AE117" s="58">
        <v>0</v>
      </c>
      <c r="AF117" s="58">
        <v>0</v>
      </c>
      <c r="AG117" s="37">
        <v>0</v>
      </c>
      <c r="AH117" s="50">
        <v>0</v>
      </c>
      <c r="AI117" s="58">
        <v>0</v>
      </c>
      <c r="AJ117" s="58">
        <v>0</v>
      </c>
      <c r="AK117" s="37">
        <v>0</v>
      </c>
      <c r="AL117" s="50">
        <v>0</v>
      </c>
      <c r="AM117" s="58">
        <v>0</v>
      </c>
      <c r="AN117" s="58">
        <v>0</v>
      </c>
      <c r="AO117" s="37">
        <v>0</v>
      </c>
      <c r="AP117" s="50">
        <v>0</v>
      </c>
      <c r="AQ117" s="58">
        <v>0</v>
      </c>
      <c r="AR117" s="58">
        <v>0</v>
      </c>
      <c r="AS117" s="37">
        <v>0</v>
      </c>
      <c r="AT117" s="50">
        <v>0</v>
      </c>
      <c r="AU117" s="58">
        <v>0</v>
      </c>
      <c r="AV117" s="58">
        <v>0</v>
      </c>
      <c r="AW117" s="37">
        <v>0</v>
      </c>
      <c r="AX117" s="50">
        <v>0</v>
      </c>
      <c r="AY117" s="58">
        <v>0</v>
      </c>
      <c r="AZ117" s="58">
        <v>0</v>
      </c>
      <c r="BA117" s="37">
        <v>0</v>
      </c>
      <c r="BB117" s="50">
        <v>0</v>
      </c>
      <c r="BC117" s="58">
        <v>0</v>
      </c>
      <c r="BD117" s="58">
        <v>0</v>
      </c>
      <c r="BE117" s="37">
        <v>0</v>
      </c>
      <c r="BF117" s="50">
        <v>0</v>
      </c>
      <c r="BG117" s="58">
        <v>0</v>
      </c>
      <c r="BH117" s="58">
        <v>0</v>
      </c>
      <c r="BI117" s="37">
        <v>0</v>
      </c>
      <c r="BJ117" s="50">
        <v>0</v>
      </c>
      <c r="BK117" s="58">
        <v>0</v>
      </c>
      <c r="BL117" s="58">
        <v>0</v>
      </c>
      <c r="BM117" s="37">
        <v>0</v>
      </c>
      <c r="BN117" s="50">
        <v>0</v>
      </c>
      <c r="BO117" s="58">
        <v>0</v>
      </c>
      <c r="BP117" s="58">
        <v>0</v>
      </c>
      <c r="BQ117" s="37">
        <v>0</v>
      </c>
      <c r="BR117" s="50">
        <v>0</v>
      </c>
      <c r="BS117" s="58">
        <v>0</v>
      </c>
      <c r="BT117" s="58">
        <v>0</v>
      </c>
      <c r="BU117" s="37">
        <v>0</v>
      </c>
      <c r="BV117" s="50">
        <v>0</v>
      </c>
      <c r="BW117" s="58">
        <v>0</v>
      </c>
      <c r="BX117" s="58">
        <v>0</v>
      </c>
      <c r="BY117" s="37">
        <v>0</v>
      </c>
      <c r="BZ117" s="50">
        <v>0</v>
      </c>
      <c r="CA117" s="58">
        <v>0</v>
      </c>
      <c r="CB117" s="58">
        <v>0</v>
      </c>
      <c r="CC117" s="37">
        <v>0</v>
      </c>
      <c r="CD117" s="50">
        <v>0</v>
      </c>
      <c r="CE117" s="58">
        <v>0</v>
      </c>
      <c r="CF117" s="58">
        <v>0</v>
      </c>
      <c r="CG117" s="37">
        <v>0</v>
      </c>
      <c r="CH117" s="50">
        <v>0</v>
      </c>
      <c r="CI117" s="58">
        <v>0</v>
      </c>
      <c r="CJ117" s="58">
        <v>0</v>
      </c>
      <c r="CK117" s="37">
        <v>0</v>
      </c>
      <c r="CL117" s="50">
        <v>0</v>
      </c>
      <c r="CM117" s="58">
        <v>0</v>
      </c>
      <c r="CN117" s="58">
        <v>0</v>
      </c>
      <c r="CO117" s="37">
        <v>0</v>
      </c>
      <c r="CP117" s="50">
        <v>0</v>
      </c>
      <c r="CQ117" s="58">
        <v>0</v>
      </c>
      <c r="CR117" s="58">
        <v>0</v>
      </c>
      <c r="CS117" s="37">
        <v>0</v>
      </c>
      <c r="CT117" s="50">
        <v>0</v>
      </c>
      <c r="CU117" s="58">
        <v>0</v>
      </c>
      <c r="CV117" s="58">
        <v>0</v>
      </c>
      <c r="CW117" s="37">
        <v>0</v>
      </c>
      <c r="CX117" s="50">
        <v>0</v>
      </c>
      <c r="CY117" s="58">
        <v>0</v>
      </c>
      <c r="CZ117" s="58">
        <v>0</v>
      </c>
      <c r="DA117" s="37">
        <v>0</v>
      </c>
      <c r="DB117" s="50">
        <v>0</v>
      </c>
      <c r="DC117" s="58">
        <v>0</v>
      </c>
      <c r="DD117" s="58">
        <v>0</v>
      </c>
      <c r="DE117" s="37">
        <v>0</v>
      </c>
      <c r="DF117" s="50">
        <v>0</v>
      </c>
      <c r="DG117" s="58">
        <v>0</v>
      </c>
      <c r="DH117" s="58">
        <v>0</v>
      </c>
      <c r="DI117" s="70">
        <v>0</v>
      </c>
      <c r="DJ117" s="50">
        <v>0</v>
      </c>
      <c r="DK117" s="58">
        <v>0</v>
      </c>
      <c r="DL117" s="58">
        <v>0</v>
      </c>
      <c r="DM117" s="37">
        <v>0</v>
      </c>
      <c r="DN117" s="50">
        <v>0</v>
      </c>
      <c r="DO117" s="58">
        <v>0</v>
      </c>
      <c r="DP117" s="58">
        <v>0</v>
      </c>
      <c r="DQ117" s="37">
        <v>0</v>
      </c>
    </row>
    <row r="118" spans="1:121" x14ac:dyDescent="0.2">
      <c r="A118" s="6" t="s">
        <v>23</v>
      </c>
      <c r="B118" s="50">
        <v>0</v>
      </c>
      <c r="C118" s="58">
        <v>0</v>
      </c>
      <c r="D118" s="58">
        <v>0</v>
      </c>
      <c r="E118" s="37">
        <v>0</v>
      </c>
      <c r="F118" s="50">
        <v>0</v>
      </c>
      <c r="G118" s="58">
        <v>0</v>
      </c>
      <c r="H118" s="58">
        <v>0</v>
      </c>
      <c r="I118" s="37">
        <v>0</v>
      </c>
      <c r="J118" s="50">
        <v>0</v>
      </c>
      <c r="K118" s="58">
        <v>0</v>
      </c>
      <c r="L118" s="58">
        <v>0</v>
      </c>
      <c r="M118" s="37">
        <v>0</v>
      </c>
      <c r="N118" s="50">
        <v>0</v>
      </c>
      <c r="O118" s="58">
        <v>0</v>
      </c>
      <c r="P118" s="58">
        <v>0</v>
      </c>
      <c r="Q118" s="37">
        <v>0</v>
      </c>
      <c r="R118" s="50">
        <v>0</v>
      </c>
      <c r="S118" s="58">
        <v>0</v>
      </c>
      <c r="T118" s="58">
        <v>0</v>
      </c>
      <c r="U118" s="37">
        <v>0</v>
      </c>
      <c r="V118" s="50">
        <v>0</v>
      </c>
      <c r="W118" s="58">
        <v>0</v>
      </c>
      <c r="X118" s="58">
        <v>0</v>
      </c>
      <c r="Y118" s="37">
        <v>0</v>
      </c>
      <c r="Z118" s="50">
        <v>0</v>
      </c>
      <c r="AA118" s="58">
        <v>0</v>
      </c>
      <c r="AB118" s="58">
        <v>0</v>
      </c>
      <c r="AC118" s="37">
        <v>0</v>
      </c>
      <c r="AD118" s="50">
        <v>0</v>
      </c>
      <c r="AE118" s="58">
        <v>0</v>
      </c>
      <c r="AF118" s="58">
        <v>0</v>
      </c>
      <c r="AG118" s="37">
        <v>0</v>
      </c>
      <c r="AH118" s="50">
        <v>0</v>
      </c>
      <c r="AI118" s="58">
        <v>0</v>
      </c>
      <c r="AJ118" s="58">
        <v>0</v>
      </c>
      <c r="AK118" s="37">
        <v>0</v>
      </c>
      <c r="AL118" s="50">
        <v>0</v>
      </c>
      <c r="AM118" s="58">
        <v>0</v>
      </c>
      <c r="AN118" s="58">
        <v>0</v>
      </c>
      <c r="AO118" s="37">
        <v>0</v>
      </c>
      <c r="AP118" s="50">
        <v>0</v>
      </c>
      <c r="AQ118" s="58">
        <v>0</v>
      </c>
      <c r="AR118" s="58">
        <v>0</v>
      </c>
      <c r="AS118" s="37">
        <v>0</v>
      </c>
      <c r="AT118" s="50">
        <v>0</v>
      </c>
      <c r="AU118" s="58">
        <v>0</v>
      </c>
      <c r="AV118" s="58">
        <v>0</v>
      </c>
      <c r="AW118" s="37">
        <v>0</v>
      </c>
      <c r="AX118" s="50">
        <v>0</v>
      </c>
      <c r="AY118" s="58">
        <v>0</v>
      </c>
      <c r="AZ118" s="58">
        <v>0</v>
      </c>
      <c r="BA118" s="37">
        <v>0</v>
      </c>
      <c r="BB118" s="50">
        <v>0</v>
      </c>
      <c r="BC118" s="58">
        <v>0</v>
      </c>
      <c r="BD118" s="58">
        <v>0</v>
      </c>
      <c r="BE118" s="37">
        <v>0</v>
      </c>
      <c r="BF118" s="50">
        <v>0</v>
      </c>
      <c r="BG118" s="58">
        <v>0</v>
      </c>
      <c r="BH118" s="58">
        <v>0</v>
      </c>
      <c r="BI118" s="37">
        <v>0</v>
      </c>
      <c r="BJ118" s="50">
        <v>0</v>
      </c>
      <c r="BK118" s="58">
        <v>0</v>
      </c>
      <c r="BL118" s="58">
        <v>0</v>
      </c>
      <c r="BM118" s="37">
        <v>0</v>
      </c>
      <c r="BN118" s="50">
        <v>0</v>
      </c>
      <c r="BO118" s="58">
        <v>0</v>
      </c>
      <c r="BP118" s="58">
        <v>0</v>
      </c>
      <c r="BQ118" s="37">
        <v>0</v>
      </c>
      <c r="BR118" s="50">
        <v>0</v>
      </c>
      <c r="BS118" s="58">
        <v>0</v>
      </c>
      <c r="BT118" s="58">
        <v>0</v>
      </c>
      <c r="BU118" s="37">
        <v>0</v>
      </c>
      <c r="BV118" s="50">
        <v>0</v>
      </c>
      <c r="BW118" s="58">
        <v>0</v>
      </c>
      <c r="BX118" s="58">
        <v>0</v>
      </c>
      <c r="BY118" s="37">
        <v>0</v>
      </c>
      <c r="BZ118" s="50">
        <v>0</v>
      </c>
      <c r="CA118" s="58">
        <v>0</v>
      </c>
      <c r="CB118" s="58">
        <v>0</v>
      </c>
      <c r="CC118" s="37">
        <v>0</v>
      </c>
      <c r="CD118" s="50">
        <v>0</v>
      </c>
      <c r="CE118" s="58">
        <v>0</v>
      </c>
      <c r="CF118" s="58">
        <v>1</v>
      </c>
      <c r="CG118" s="37">
        <v>1</v>
      </c>
      <c r="CH118" s="50">
        <v>1</v>
      </c>
      <c r="CI118" s="58">
        <v>1</v>
      </c>
      <c r="CJ118" s="58">
        <v>1</v>
      </c>
      <c r="CK118" s="37">
        <v>1</v>
      </c>
      <c r="CL118" s="50">
        <v>0</v>
      </c>
      <c r="CM118" s="58">
        <v>0</v>
      </c>
      <c r="CN118" s="58">
        <v>0</v>
      </c>
      <c r="CO118" s="37">
        <v>0</v>
      </c>
      <c r="CP118" s="50">
        <v>0</v>
      </c>
      <c r="CQ118" s="58">
        <v>0</v>
      </c>
      <c r="CR118" s="58">
        <v>0</v>
      </c>
      <c r="CS118" s="37">
        <v>1</v>
      </c>
      <c r="CT118" s="50">
        <v>1</v>
      </c>
      <c r="CU118" s="58">
        <v>0</v>
      </c>
      <c r="CV118" s="58">
        <v>0</v>
      </c>
      <c r="CW118" s="37">
        <v>0</v>
      </c>
      <c r="CX118" s="50">
        <v>0</v>
      </c>
      <c r="CY118" s="58">
        <v>0</v>
      </c>
      <c r="CZ118" s="58">
        <v>0</v>
      </c>
      <c r="DA118" s="37">
        <v>1</v>
      </c>
      <c r="DB118" s="50">
        <v>1</v>
      </c>
      <c r="DC118" s="58">
        <v>0</v>
      </c>
      <c r="DD118" s="58">
        <v>0</v>
      </c>
      <c r="DE118" s="37">
        <v>0</v>
      </c>
      <c r="DF118" s="50">
        <v>0</v>
      </c>
      <c r="DG118" s="58">
        <v>0</v>
      </c>
      <c r="DH118" s="58">
        <v>0</v>
      </c>
      <c r="DI118" s="70">
        <v>0</v>
      </c>
      <c r="DJ118" s="50">
        <v>0</v>
      </c>
      <c r="DK118" s="58">
        <v>0</v>
      </c>
      <c r="DL118" s="58">
        <v>0</v>
      </c>
      <c r="DM118" s="37">
        <v>0</v>
      </c>
      <c r="DN118" s="50">
        <v>0</v>
      </c>
      <c r="DO118" s="58">
        <v>0</v>
      </c>
      <c r="DP118" s="58">
        <v>0</v>
      </c>
      <c r="DQ118" s="37">
        <v>0</v>
      </c>
    </row>
    <row r="119" spans="1:121" x14ac:dyDescent="0.2">
      <c r="A119" s="6" t="s">
        <v>24</v>
      </c>
      <c r="B119" s="50">
        <v>0</v>
      </c>
      <c r="C119" s="58">
        <v>0</v>
      </c>
      <c r="D119" s="58">
        <v>0</v>
      </c>
      <c r="E119" s="37">
        <v>0</v>
      </c>
      <c r="F119" s="50">
        <v>0</v>
      </c>
      <c r="G119" s="58">
        <v>0</v>
      </c>
      <c r="H119" s="58">
        <v>0</v>
      </c>
      <c r="I119" s="37">
        <v>0</v>
      </c>
      <c r="J119" s="50">
        <v>0</v>
      </c>
      <c r="K119" s="58">
        <v>0</v>
      </c>
      <c r="L119" s="58">
        <v>0</v>
      </c>
      <c r="M119" s="37">
        <v>0</v>
      </c>
      <c r="N119" s="50">
        <v>0</v>
      </c>
      <c r="O119" s="58">
        <v>0</v>
      </c>
      <c r="P119" s="58">
        <v>0</v>
      </c>
      <c r="Q119" s="37">
        <v>0</v>
      </c>
      <c r="R119" s="50">
        <v>0</v>
      </c>
      <c r="S119" s="58">
        <v>0</v>
      </c>
      <c r="T119" s="58">
        <v>0</v>
      </c>
      <c r="U119" s="37">
        <v>0</v>
      </c>
      <c r="V119" s="50">
        <v>0</v>
      </c>
      <c r="W119" s="58">
        <v>0</v>
      </c>
      <c r="X119" s="58">
        <v>0</v>
      </c>
      <c r="Y119" s="37">
        <v>0</v>
      </c>
      <c r="Z119" s="50">
        <v>0</v>
      </c>
      <c r="AA119" s="58">
        <v>0</v>
      </c>
      <c r="AB119" s="58">
        <v>0</v>
      </c>
      <c r="AC119" s="37">
        <v>0</v>
      </c>
      <c r="AD119" s="50">
        <v>0</v>
      </c>
      <c r="AE119" s="58">
        <v>0</v>
      </c>
      <c r="AF119" s="58">
        <v>0</v>
      </c>
      <c r="AG119" s="37">
        <v>0</v>
      </c>
      <c r="AH119" s="50">
        <v>0</v>
      </c>
      <c r="AI119" s="58">
        <v>0</v>
      </c>
      <c r="AJ119" s="58">
        <v>0</v>
      </c>
      <c r="AK119" s="37">
        <v>0</v>
      </c>
      <c r="AL119" s="50">
        <v>0</v>
      </c>
      <c r="AM119" s="58">
        <v>0</v>
      </c>
      <c r="AN119" s="58">
        <v>0</v>
      </c>
      <c r="AO119" s="37">
        <v>0</v>
      </c>
      <c r="AP119" s="50">
        <v>0</v>
      </c>
      <c r="AQ119" s="58">
        <v>0</v>
      </c>
      <c r="AR119" s="58">
        <v>0</v>
      </c>
      <c r="AS119" s="37">
        <v>0</v>
      </c>
      <c r="AT119" s="50">
        <v>0</v>
      </c>
      <c r="AU119" s="58">
        <v>0</v>
      </c>
      <c r="AV119" s="58">
        <v>0</v>
      </c>
      <c r="AW119" s="37">
        <v>0</v>
      </c>
      <c r="AX119" s="50">
        <v>0</v>
      </c>
      <c r="AY119" s="58">
        <v>0</v>
      </c>
      <c r="AZ119" s="58">
        <v>0</v>
      </c>
      <c r="BA119" s="37">
        <v>0</v>
      </c>
      <c r="BB119" s="50">
        <v>0</v>
      </c>
      <c r="BC119" s="58">
        <v>0</v>
      </c>
      <c r="BD119" s="58">
        <v>0</v>
      </c>
      <c r="BE119" s="37">
        <v>0</v>
      </c>
      <c r="BF119" s="50">
        <v>0</v>
      </c>
      <c r="BG119" s="58">
        <v>0</v>
      </c>
      <c r="BH119" s="58">
        <v>0</v>
      </c>
      <c r="BI119" s="37">
        <v>0</v>
      </c>
      <c r="BJ119" s="50">
        <v>0</v>
      </c>
      <c r="BK119" s="58">
        <v>1</v>
      </c>
      <c r="BL119" s="58">
        <v>1</v>
      </c>
      <c r="BM119" s="37">
        <v>0</v>
      </c>
      <c r="BN119" s="50">
        <v>0</v>
      </c>
      <c r="BO119" s="58">
        <v>2</v>
      </c>
      <c r="BP119" s="58">
        <v>1</v>
      </c>
      <c r="BQ119" s="37">
        <v>0</v>
      </c>
      <c r="BR119" s="50">
        <v>0</v>
      </c>
      <c r="BS119" s="58">
        <v>3</v>
      </c>
      <c r="BT119" s="58">
        <v>3</v>
      </c>
      <c r="BU119" s="37">
        <v>1</v>
      </c>
      <c r="BV119" s="50">
        <v>0</v>
      </c>
      <c r="BW119" s="58">
        <v>1</v>
      </c>
      <c r="BX119" s="58">
        <v>0</v>
      </c>
      <c r="BY119" s="37">
        <v>0</v>
      </c>
      <c r="BZ119" s="50">
        <v>0</v>
      </c>
      <c r="CA119" s="58">
        <v>1</v>
      </c>
      <c r="CB119" s="58">
        <v>1</v>
      </c>
      <c r="CC119" s="37">
        <v>0</v>
      </c>
      <c r="CD119" s="50">
        <v>0</v>
      </c>
      <c r="CE119" s="58">
        <v>2</v>
      </c>
      <c r="CF119" s="58">
        <v>2</v>
      </c>
      <c r="CG119" s="37">
        <v>1</v>
      </c>
      <c r="CH119" s="50">
        <v>1</v>
      </c>
      <c r="CI119" s="58">
        <v>2</v>
      </c>
      <c r="CJ119" s="58">
        <v>2</v>
      </c>
      <c r="CK119" s="37">
        <v>2</v>
      </c>
      <c r="CL119" s="50">
        <v>1</v>
      </c>
      <c r="CM119" s="58">
        <v>4</v>
      </c>
      <c r="CN119" s="58">
        <v>4</v>
      </c>
      <c r="CO119" s="37">
        <v>2</v>
      </c>
      <c r="CP119" s="50">
        <v>2</v>
      </c>
      <c r="CQ119" s="58">
        <v>3</v>
      </c>
      <c r="CR119" s="58">
        <v>3</v>
      </c>
      <c r="CS119" s="37">
        <v>1</v>
      </c>
      <c r="CT119" s="50">
        <v>1</v>
      </c>
      <c r="CU119" s="58">
        <v>3</v>
      </c>
      <c r="CV119" s="58">
        <v>2</v>
      </c>
      <c r="CW119" s="37">
        <v>1</v>
      </c>
      <c r="CX119" s="50">
        <v>1</v>
      </c>
      <c r="CY119" s="58">
        <v>2</v>
      </c>
      <c r="CZ119" s="58">
        <v>2</v>
      </c>
      <c r="DA119" s="37">
        <v>1</v>
      </c>
      <c r="DB119" s="50">
        <v>1</v>
      </c>
      <c r="DC119" s="58">
        <v>2</v>
      </c>
      <c r="DD119" s="58">
        <v>2</v>
      </c>
      <c r="DE119" s="37">
        <v>2</v>
      </c>
      <c r="DF119" s="50">
        <v>1</v>
      </c>
      <c r="DG119" s="58">
        <v>1</v>
      </c>
      <c r="DH119" s="58">
        <v>1</v>
      </c>
      <c r="DI119" s="70">
        <v>1</v>
      </c>
      <c r="DJ119" s="50">
        <v>2.7033641187000002</v>
      </c>
      <c r="DK119" s="58">
        <v>2.6896160874000001</v>
      </c>
      <c r="DL119" s="58">
        <v>2.7306167353999999</v>
      </c>
      <c r="DM119" s="37">
        <v>1.8388819140999999</v>
      </c>
      <c r="DN119" s="50">
        <v>1.8145152291</v>
      </c>
      <c r="DO119" s="58">
        <v>1.8399437298000001</v>
      </c>
      <c r="DP119" s="58">
        <v>1.8394568785000001</v>
      </c>
      <c r="DQ119" s="37">
        <v>0.90511450429999996</v>
      </c>
    </row>
    <row r="120" spans="1:121" x14ac:dyDescent="0.2">
      <c r="A120" s="6" t="s">
        <v>25</v>
      </c>
      <c r="B120" s="50">
        <v>0</v>
      </c>
      <c r="C120" s="58">
        <v>0</v>
      </c>
      <c r="D120" s="58">
        <v>0</v>
      </c>
      <c r="E120" s="37">
        <v>0</v>
      </c>
      <c r="F120" s="50">
        <v>0</v>
      </c>
      <c r="G120" s="58">
        <v>0</v>
      </c>
      <c r="H120" s="58">
        <v>0</v>
      </c>
      <c r="I120" s="37">
        <v>0</v>
      </c>
      <c r="J120" s="50">
        <v>0</v>
      </c>
      <c r="K120" s="58">
        <v>0</v>
      </c>
      <c r="L120" s="58">
        <v>0</v>
      </c>
      <c r="M120" s="37">
        <v>0</v>
      </c>
      <c r="N120" s="50">
        <v>0</v>
      </c>
      <c r="O120" s="58">
        <v>0.94065668830000004</v>
      </c>
      <c r="P120" s="58">
        <v>0.94021514709999998</v>
      </c>
      <c r="Q120" s="37">
        <v>2.821142746</v>
      </c>
      <c r="R120" s="50">
        <v>2.821142746</v>
      </c>
      <c r="S120" s="58">
        <v>1.8812234445</v>
      </c>
      <c r="T120" s="58">
        <v>2.8104687938000001</v>
      </c>
      <c r="U120" s="37">
        <v>0.94038503009999996</v>
      </c>
      <c r="V120" s="50">
        <v>0.93922739200000005</v>
      </c>
      <c r="W120" s="58">
        <v>2.8190714991000001</v>
      </c>
      <c r="X120" s="58">
        <v>3.7224405621000001</v>
      </c>
      <c r="Y120" s="37">
        <v>2.7862113629</v>
      </c>
      <c r="Z120" s="50">
        <v>1.8892677842000001</v>
      </c>
      <c r="AA120" s="58">
        <v>1.8875179462</v>
      </c>
      <c r="AB120" s="58">
        <v>1.8741653975000001</v>
      </c>
      <c r="AC120" s="37">
        <v>0.93097610360000005</v>
      </c>
      <c r="AD120" s="50">
        <v>0.93480607179999997</v>
      </c>
      <c r="AE120" s="58">
        <v>1.8481336430999999</v>
      </c>
      <c r="AF120" s="58">
        <v>1.8508023411000001</v>
      </c>
      <c r="AG120" s="37">
        <v>0.93295459979999995</v>
      </c>
      <c r="AH120" s="50">
        <v>0.93608143420000001</v>
      </c>
      <c r="AI120" s="58">
        <v>5.6302119980000001</v>
      </c>
      <c r="AJ120" s="58">
        <v>5.3280784862999999</v>
      </c>
      <c r="AK120" s="37">
        <v>0.8828777901</v>
      </c>
      <c r="AL120" s="50">
        <v>0.87775216619999996</v>
      </c>
      <c r="AM120" s="58">
        <v>1.6892340602</v>
      </c>
      <c r="AN120" s="58">
        <v>1.6419700354</v>
      </c>
      <c r="AO120" s="37">
        <v>0</v>
      </c>
      <c r="AP120" s="50">
        <v>0</v>
      </c>
      <c r="AQ120" s="58">
        <v>1.6319012290999999</v>
      </c>
      <c r="AR120" s="58">
        <v>1.6786668444999999</v>
      </c>
      <c r="AS120" s="37">
        <v>0</v>
      </c>
      <c r="AT120" s="50">
        <v>0</v>
      </c>
      <c r="AU120" s="58">
        <v>0</v>
      </c>
      <c r="AV120" s="58">
        <v>0</v>
      </c>
      <c r="AW120" s="37">
        <v>0</v>
      </c>
      <c r="AX120" s="50">
        <v>0</v>
      </c>
      <c r="AY120" s="58">
        <v>0</v>
      </c>
      <c r="AZ120" s="58">
        <v>0</v>
      </c>
      <c r="BA120" s="37">
        <v>0</v>
      </c>
      <c r="BB120" s="50">
        <v>0</v>
      </c>
      <c r="BC120" s="58">
        <v>0</v>
      </c>
      <c r="BD120" s="58">
        <v>0</v>
      </c>
      <c r="BE120" s="37">
        <v>0</v>
      </c>
      <c r="BF120" s="50">
        <v>0</v>
      </c>
      <c r="BG120" s="58">
        <v>0.85002016879999998</v>
      </c>
      <c r="BH120" s="58">
        <v>0.84675468939999998</v>
      </c>
      <c r="BI120" s="37">
        <v>1.6877705377000001</v>
      </c>
      <c r="BJ120" s="50">
        <v>2</v>
      </c>
      <c r="BK120" s="58">
        <v>2</v>
      </c>
      <c r="BL120" s="58">
        <v>2</v>
      </c>
      <c r="BM120" s="37">
        <v>0</v>
      </c>
      <c r="BN120" s="50">
        <v>0</v>
      </c>
      <c r="BO120" s="58">
        <v>3</v>
      </c>
      <c r="BP120" s="58">
        <v>3</v>
      </c>
      <c r="BQ120" s="37">
        <v>0</v>
      </c>
      <c r="BR120" s="50">
        <v>0</v>
      </c>
      <c r="BS120" s="58">
        <v>2</v>
      </c>
      <c r="BT120" s="58">
        <v>2</v>
      </c>
      <c r="BU120" s="37">
        <v>0</v>
      </c>
      <c r="BV120" s="50">
        <v>0</v>
      </c>
      <c r="BW120" s="58">
        <v>2</v>
      </c>
      <c r="BX120" s="58">
        <v>3</v>
      </c>
      <c r="BY120" s="37">
        <v>0</v>
      </c>
      <c r="BZ120" s="50">
        <v>1</v>
      </c>
      <c r="CA120" s="58">
        <v>4</v>
      </c>
      <c r="CB120" s="58">
        <v>4</v>
      </c>
      <c r="CC120" s="37">
        <v>1</v>
      </c>
      <c r="CD120" s="50">
        <v>1</v>
      </c>
      <c r="CE120" s="58">
        <v>4</v>
      </c>
      <c r="CF120" s="58">
        <v>5</v>
      </c>
      <c r="CG120" s="37">
        <v>1</v>
      </c>
      <c r="CH120" s="50">
        <v>1</v>
      </c>
      <c r="CI120" s="58">
        <v>5</v>
      </c>
      <c r="CJ120" s="58">
        <v>5</v>
      </c>
      <c r="CK120" s="37">
        <v>2</v>
      </c>
      <c r="CL120" s="50">
        <v>2</v>
      </c>
      <c r="CM120" s="58">
        <v>8</v>
      </c>
      <c r="CN120" s="58">
        <v>7</v>
      </c>
      <c r="CO120" s="37">
        <v>1</v>
      </c>
      <c r="CP120" s="50">
        <v>1</v>
      </c>
      <c r="CQ120" s="58">
        <v>9</v>
      </c>
      <c r="CR120" s="58">
        <v>9</v>
      </c>
      <c r="CS120" s="37">
        <v>1</v>
      </c>
      <c r="CT120" s="50">
        <v>1</v>
      </c>
      <c r="CU120" s="58">
        <v>9</v>
      </c>
      <c r="CV120" s="58">
        <v>9</v>
      </c>
      <c r="CW120" s="37">
        <v>2</v>
      </c>
      <c r="CX120" s="50">
        <v>2</v>
      </c>
      <c r="CY120" s="58">
        <v>10</v>
      </c>
      <c r="CZ120" s="58">
        <v>10</v>
      </c>
      <c r="DA120" s="37">
        <v>1</v>
      </c>
      <c r="DB120" s="50">
        <v>3</v>
      </c>
      <c r="DC120" s="58">
        <v>10</v>
      </c>
      <c r="DD120" s="58">
        <v>10</v>
      </c>
      <c r="DE120" s="37">
        <v>1</v>
      </c>
      <c r="DF120" s="50">
        <v>2</v>
      </c>
      <c r="DG120" s="58">
        <v>10</v>
      </c>
      <c r="DH120" s="58">
        <v>10</v>
      </c>
      <c r="DI120" s="70">
        <v>2</v>
      </c>
      <c r="DJ120" s="50">
        <v>4.4878771879999997</v>
      </c>
      <c r="DK120" s="58">
        <v>10.968547318000001</v>
      </c>
      <c r="DL120" s="58">
        <v>11.009540995</v>
      </c>
      <c r="DM120" s="37">
        <v>2.5106378772000002</v>
      </c>
      <c r="DN120" s="50">
        <v>2.5214845662999998</v>
      </c>
      <c r="DO120" s="58">
        <v>8.9328874483000007</v>
      </c>
      <c r="DP120" s="58">
        <v>9.8118221654000006</v>
      </c>
      <c r="DQ120" s="37">
        <v>3.2805253377999999</v>
      </c>
    </row>
    <row r="121" spans="1:121" x14ac:dyDescent="0.2">
      <c r="A121" s="6" t="s">
        <v>26</v>
      </c>
      <c r="B121" s="50">
        <v>3.8084129368999999</v>
      </c>
      <c r="C121" s="58">
        <v>3.8060765356999999</v>
      </c>
      <c r="D121" s="58">
        <v>3.8056953253999999</v>
      </c>
      <c r="E121" s="37">
        <v>3.8024545081999999</v>
      </c>
      <c r="F121" s="50">
        <v>0.94636992180000001</v>
      </c>
      <c r="G121" s="58">
        <v>0.94516335299999998</v>
      </c>
      <c r="H121" s="58">
        <v>0.94481156070000005</v>
      </c>
      <c r="I121" s="37">
        <v>0.94455799559999998</v>
      </c>
      <c r="J121" s="50">
        <v>3.7924655711000002</v>
      </c>
      <c r="K121" s="58">
        <v>3.7915903210000002</v>
      </c>
      <c r="L121" s="58">
        <v>4.7389963132000004</v>
      </c>
      <c r="M121" s="37">
        <v>5.6788701531000001</v>
      </c>
      <c r="N121" s="50">
        <v>5.6996533466999999</v>
      </c>
      <c r="O121" s="58">
        <v>4.7404538267999996</v>
      </c>
      <c r="P121" s="58">
        <v>4.7530377133000004</v>
      </c>
      <c r="Q121" s="37">
        <v>4.7145408090999998</v>
      </c>
      <c r="R121" s="50">
        <v>5.6414767699999997</v>
      </c>
      <c r="S121" s="58">
        <v>5.6531988488999998</v>
      </c>
      <c r="T121" s="58">
        <v>5.6579768884000003</v>
      </c>
      <c r="U121" s="37">
        <v>4.7236397473</v>
      </c>
      <c r="V121" s="50">
        <v>5.6253709391999998</v>
      </c>
      <c r="W121" s="58">
        <v>5.6761178177999998</v>
      </c>
      <c r="X121" s="58">
        <v>5.6598542725999996</v>
      </c>
      <c r="Y121" s="37">
        <v>5.6565341235000002</v>
      </c>
      <c r="Z121" s="50">
        <v>5.6741420358000001</v>
      </c>
      <c r="AA121" s="58">
        <v>5.6603588874000001</v>
      </c>
      <c r="AB121" s="58">
        <v>5.6207889159000004</v>
      </c>
      <c r="AC121" s="37">
        <v>5.6416611028999997</v>
      </c>
      <c r="AD121" s="50">
        <v>4.6392830959999998</v>
      </c>
      <c r="AE121" s="58">
        <v>7.3196793793000001</v>
      </c>
      <c r="AF121" s="58">
        <v>7.3725757884999998</v>
      </c>
      <c r="AG121" s="37">
        <v>0.96541242760000001</v>
      </c>
      <c r="AH121" s="50">
        <v>4.6167413269999997</v>
      </c>
      <c r="AI121" s="58">
        <v>2.8407044263999999</v>
      </c>
      <c r="AJ121" s="58">
        <v>2.7015601628999999</v>
      </c>
      <c r="AK121" s="37">
        <v>0.89264776960000003</v>
      </c>
      <c r="AL121" s="50">
        <v>2.7050397520999998</v>
      </c>
      <c r="AM121" s="58">
        <v>2.5633686352999998</v>
      </c>
      <c r="AN121" s="58">
        <v>1.6487465754999999</v>
      </c>
      <c r="AO121" s="37">
        <v>0</v>
      </c>
      <c r="AP121" s="50">
        <v>0</v>
      </c>
      <c r="AQ121" s="58">
        <v>2.575175395</v>
      </c>
      <c r="AR121" s="58">
        <v>2.6315197980999998</v>
      </c>
      <c r="AS121" s="37">
        <v>0</v>
      </c>
      <c r="AT121" s="50">
        <v>0.89240416170000003</v>
      </c>
      <c r="AU121" s="58">
        <v>0.90227059369999996</v>
      </c>
      <c r="AV121" s="58">
        <v>0.94119421049999996</v>
      </c>
      <c r="AW121" s="37">
        <v>0</v>
      </c>
      <c r="AX121" s="50">
        <v>3.4882700682999999</v>
      </c>
      <c r="AY121" s="58">
        <v>3.5589665381</v>
      </c>
      <c r="AZ121" s="58">
        <v>3.5831536611999999</v>
      </c>
      <c r="BA121" s="37">
        <v>0</v>
      </c>
      <c r="BB121" s="50">
        <v>0.91327183219999997</v>
      </c>
      <c r="BC121" s="58">
        <v>1.7168311393</v>
      </c>
      <c r="BD121" s="58">
        <v>1.6798993930999999</v>
      </c>
      <c r="BE121" s="37">
        <v>0</v>
      </c>
      <c r="BF121" s="50">
        <v>2.4539169899000002</v>
      </c>
      <c r="BG121" s="58">
        <v>4.1674190850999997</v>
      </c>
      <c r="BH121" s="58">
        <v>4.0278344387000002</v>
      </c>
      <c r="BI121" s="37">
        <v>2.3127276877999998</v>
      </c>
      <c r="BJ121" s="50">
        <v>5</v>
      </c>
      <c r="BK121" s="58">
        <v>6</v>
      </c>
      <c r="BL121" s="58">
        <v>6</v>
      </c>
      <c r="BM121" s="37">
        <v>5</v>
      </c>
      <c r="BN121" s="50">
        <v>2</v>
      </c>
      <c r="BO121" s="58">
        <v>6</v>
      </c>
      <c r="BP121" s="58">
        <v>7</v>
      </c>
      <c r="BQ121" s="37">
        <v>7</v>
      </c>
      <c r="BR121" s="50">
        <v>2</v>
      </c>
      <c r="BS121" s="58">
        <v>6</v>
      </c>
      <c r="BT121" s="58">
        <v>6</v>
      </c>
      <c r="BU121" s="37">
        <v>2</v>
      </c>
      <c r="BV121" s="50">
        <v>4</v>
      </c>
      <c r="BW121" s="58">
        <v>10</v>
      </c>
      <c r="BX121" s="58">
        <v>8</v>
      </c>
      <c r="BY121" s="37">
        <v>6</v>
      </c>
      <c r="BZ121" s="50">
        <v>3</v>
      </c>
      <c r="CA121" s="58">
        <v>6</v>
      </c>
      <c r="CB121" s="58">
        <v>6</v>
      </c>
      <c r="CC121" s="37">
        <v>7</v>
      </c>
      <c r="CD121" s="50">
        <v>6</v>
      </c>
      <c r="CE121" s="58">
        <v>8</v>
      </c>
      <c r="CF121" s="58">
        <v>8</v>
      </c>
      <c r="CG121" s="37">
        <v>2</v>
      </c>
      <c r="CH121" s="50">
        <v>8</v>
      </c>
      <c r="CI121" s="58">
        <v>10</v>
      </c>
      <c r="CJ121" s="58">
        <v>10</v>
      </c>
      <c r="CK121" s="37">
        <v>1</v>
      </c>
      <c r="CL121" s="50">
        <v>7</v>
      </c>
      <c r="CM121" s="58">
        <v>12</v>
      </c>
      <c r="CN121" s="58">
        <v>10</v>
      </c>
      <c r="CO121" s="37">
        <v>6</v>
      </c>
      <c r="CP121" s="50">
        <v>8</v>
      </c>
      <c r="CQ121" s="58">
        <v>14</v>
      </c>
      <c r="CR121" s="58">
        <v>14</v>
      </c>
      <c r="CS121" s="37">
        <v>12</v>
      </c>
      <c r="CT121" s="50">
        <v>8</v>
      </c>
      <c r="CU121" s="58">
        <v>15</v>
      </c>
      <c r="CV121" s="58">
        <v>16</v>
      </c>
      <c r="CW121" s="37">
        <v>7</v>
      </c>
      <c r="CX121" s="50">
        <v>14</v>
      </c>
      <c r="CY121" s="58">
        <v>16</v>
      </c>
      <c r="CZ121" s="58">
        <v>15</v>
      </c>
      <c r="DA121" s="37">
        <v>9</v>
      </c>
      <c r="DB121" s="50">
        <v>17</v>
      </c>
      <c r="DC121" s="58">
        <v>21</v>
      </c>
      <c r="DD121" s="58">
        <v>21</v>
      </c>
      <c r="DE121" s="37">
        <v>19</v>
      </c>
      <c r="DF121" s="50">
        <v>20</v>
      </c>
      <c r="DG121" s="58">
        <v>21</v>
      </c>
      <c r="DH121" s="58">
        <v>19</v>
      </c>
      <c r="DI121" s="70">
        <v>15</v>
      </c>
      <c r="DJ121" s="50">
        <v>22.778062454000001</v>
      </c>
      <c r="DK121" s="58">
        <v>23.643394948000001</v>
      </c>
      <c r="DL121" s="58">
        <v>21.149966382999999</v>
      </c>
      <c r="DM121" s="37">
        <v>20.412199323999999</v>
      </c>
      <c r="DN121" s="50">
        <v>22.080981741999999</v>
      </c>
      <c r="DO121" s="58">
        <v>22.255852992000001</v>
      </c>
      <c r="DP121" s="58">
        <v>22.307528176999998</v>
      </c>
      <c r="DQ121" s="37">
        <v>20.582907422000002</v>
      </c>
    </row>
    <row r="122" spans="1:121" x14ac:dyDescent="0.2">
      <c r="A122" s="6" t="s">
        <v>27</v>
      </c>
      <c r="B122" s="50">
        <v>0</v>
      </c>
      <c r="C122" s="58">
        <v>0</v>
      </c>
      <c r="D122" s="58">
        <v>0</v>
      </c>
      <c r="E122" s="37">
        <v>0</v>
      </c>
      <c r="F122" s="50">
        <v>0</v>
      </c>
      <c r="G122" s="58">
        <v>0</v>
      </c>
      <c r="H122" s="58">
        <v>0</v>
      </c>
      <c r="I122" s="37">
        <v>0</v>
      </c>
      <c r="J122" s="50">
        <v>0</v>
      </c>
      <c r="K122" s="58">
        <v>0</v>
      </c>
      <c r="L122" s="58">
        <v>0</v>
      </c>
      <c r="M122" s="37">
        <v>0</v>
      </c>
      <c r="N122" s="50">
        <v>0</v>
      </c>
      <c r="O122" s="58">
        <v>0</v>
      </c>
      <c r="P122" s="58">
        <v>0</v>
      </c>
      <c r="Q122" s="37">
        <v>0</v>
      </c>
      <c r="R122" s="50">
        <v>0</v>
      </c>
      <c r="S122" s="58">
        <v>0</v>
      </c>
      <c r="T122" s="58">
        <v>0</v>
      </c>
      <c r="U122" s="37">
        <v>0</v>
      </c>
      <c r="V122" s="50">
        <v>0</v>
      </c>
      <c r="W122" s="58">
        <v>0</v>
      </c>
      <c r="X122" s="58">
        <v>0</v>
      </c>
      <c r="Y122" s="37">
        <v>0</v>
      </c>
      <c r="Z122" s="50">
        <v>0</v>
      </c>
      <c r="AA122" s="58">
        <v>0</v>
      </c>
      <c r="AB122" s="58">
        <v>0</v>
      </c>
      <c r="AC122" s="37">
        <v>0</v>
      </c>
      <c r="AD122" s="50">
        <v>0</v>
      </c>
      <c r="AE122" s="58">
        <v>0</v>
      </c>
      <c r="AF122" s="58">
        <v>0</v>
      </c>
      <c r="AG122" s="37">
        <v>0</v>
      </c>
      <c r="AH122" s="50">
        <v>0</v>
      </c>
      <c r="AI122" s="58">
        <v>0</v>
      </c>
      <c r="AJ122" s="58">
        <v>0</v>
      </c>
      <c r="AK122" s="37">
        <v>0</v>
      </c>
      <c r="AL122" s="50">
        <v>0</v>
      </c>
      <c r="AM122" s="58">
        <v>0</v>
      </c>
      <c r="AN122" s="58">
        <v>0</v>
      </c>
      <c r="AO122" s="37">
        <v>0</v>
      </c>
      <c r="AP122" s="50">
        <v>0</v>
      </c>
      <c r="AQ122" s="58">
        <v>0</v>
      </c>
      <c r="AR122" s="58">
        <v>0</v>
      </c>
      <c r="AS122" s="37">
        <v>0</v>
      </c>
      <c r="AT122" s="50">
        <v>0</v>
      </c>
      <c r="AU122" s="58">
        <v>0</v>
      </c>
      <c r="AV122" s="58">
        <v>0</v>
      </c>
      <c r="AW122" s="37">
        <v>0</v>
      </c>
      <c r="AX122" s="50">
        <v>0</v>
      </c>
      <c r="AY122" s="58">
        <v>0</v>
      </c>
      <c r="AZ122" s="58">
        <v>0</v>
      </c>
      <c r="BA122" s="37">
        <v>0</v>
      </c>
      <c r="BB122" s="50">
        <v>0</v>
      </c>
      <c r="BC122" s="58">
        <v>0</v>
      </c>
      <c r="BD122" s="58">
        <v>0</v>
      </c>
      <c r="BE122" s="37">
        <v>0</v>
      </c>
      <c r="BF122" s="50">
        <v>0</v>
      </c>
      <c r="BG122" s="58">
        <v>0</v>
      </c>
      <c r="BH122" s="58">
        <v>0</v>
      </c>
      <c r="BI122" s="37">
        <v>0</v>
      </c>
      <c r="BJ122" s="50">
        <v>0</v>
      </c>
      <c r="BK122" s="58">
        <v>0</v>
      </c>
      <c r="BL122" s="58">
        <v>0</v>
      </c>
      <c r="BM122" s="37">
        <v>0</v>
      </c>
      <c r="BN122" s="50">
        <v>0</v>
      </c>
      <c r="BO122" s="58">
        <v>0</v>
      </c>
      <c r="BP122" s="58">
        <v>0</v>
      </c>
      <c r="BQ122" s="37">
        <v>0</v>
      </c>
      <c r="BR122" s="50">
        <v>0</v>
      </c>
      <c r="BS122" s="58">
        <v>0</v>
      </c>
      <c r="BT122" s="58">
        <v>0</v>
      </c>
      <c r="BU122" s="37">
        <v>0</v>
      </c>
      <c r="BV122" s="50">
        <v>0</v>
      </c>
      <c r="BW122" s="58">
        <v>0</v>
      </c>
      <c r="BX122" s="58">
        <v>0</v>
      </c>
      <c r="BY122" s="37">
        <v>0</v>
      </c>
      <c r="BZ122" s="50">
        <v>0</v>
      </c>
      <c r="CA122" s="58">
        <v>0</v>
      </c>
      <c r="CB122" s="58">
        <v>0</v>
      </c>
      <c r="CC122" s="37">
        <v>0</v>
      </c>
      <c r="CD122" s="50">
        <v>0</v>
      </c>
      <c r="CE122" s="58">
        <v>0</v>
      </c>
      <c r="CF122" s="58">
        <v>0</v>
      </c>
      <c r="CG122" s="37">
        <v>0</v>
      </c>
      <c r="CH122" s="50">
        <v>0</v>
      </c>
      <c r="CI122" s="58">
        <v>0</v>
      </c>
      <c r="CJ122" s="58">
        <v>0</v>
      </c>
      <c r="CK122" s="37">
        <v>0</v>
      </c>
      <c r="CL122" s="50">
        <v>0</v>
      </c>
      <c r="CM122" s="58">
        <v>0</v>
      </c>
      <c r="CN122" s="58">
        <v>0</v>
      </c>
      <c r="CO122" s="37">
        <v>0</v>
      </c>
      <c r="CP122" s="50">
        <v>0</v>
      </c>
      <c r="CQ122" s="58">
        <v>0</v>
      </c>
      <c r="CR122" s="58">
        <v>0</v>
      </c>
      <c r="CS122" s="37">
        <v>0</v>
      </c>
      <c r="CT122" s="50">
        <v>0</v>
      </c>
      <c r="CU122" s="58">
        <v>0</v>
      </c>
      <c r="CV122" s="58">
        <v>0</v>
      </c>
      <c r="CW122" s="37">
        <v>0</v>
      </c>
      <c r="CX122" s="50">
        <v>0</v>
      </c>
      <c r="CY122" s="58">
        <v>0</v>
      </c>
      <c r="CZ122" s="58">
        <v>0</v>
      </c>
      <c r="DA122" s="37">
        <v>0</v>
      </c>
      <c r="DB122" s="50">
        <v>0</v>
      </c>
      <c r="DC122" s="58">
        <v>0</v>
      </c>
      <c r="DD122" s="58">
        <v>0</v>
      </c>
      <c r="DE122" s="37">
        <v>0</v>
      </c>
      <c r="DF122" s="50">
        <v>0</v>
      </c>
      <c r="DG122" s="58">
        <v>0</v>
      </c>
      <c r="DH122" s="58">
        <v>0</v>
      </c>
      <c r="DI122" s="70">
        <v>0</v>
      </c>
      <c r="DJ122" s="50">
        <v>0</v>
      </c>
      <c r="DK122" s="58">
        <v>0</v>
      </c>
      <c r="DL122" s="58">
        <v>0</v>
      </c>
      <c r="DM122" s="37">
        <v>0</v>
      </c>
      <c r="DN122" s="50">
        <v>0</v>
      </c>
      <c r="DO122" s="58">
        <v>0</v>
      </c>
      <c r="DP122" s="58">
        <v>0</v>
      </c>
      <c r="DQ122" s="37">
        <v>0</v>
      </c>
    </row>
    <row r="123" spans="1:121" x14ac:dyDescent="0.2">
      <c r="A123" s="6" t="s">
        <v>28</v>
      </c>
      <c r="B123" s="50">
        <v>0</v>
      </c>
      <c r="C123" s="58">
        <v>0</v>
      </c>
      <c r="D123" s="58">
        <v>0</v>
      </c>
      <c r="E123" s="37">
        <v>0</v>
      </c>
      <c r="F123" s="50">
        <v>0</v>
      </c>
      <c r="G123" s="58">
        <v>0</v>
      </c>
      <c r="H123" s="58">
        <v>0</v>
      </c>
      <c r="I123" s="37">
        <v>0</v>
      </c>
      <c r="J123" s="50">
        <v>0</v>
      </c>
      <c r="K123" s="58">
        <v>0</v>
      </c>
      <c r="L123" s="58">
        <v>0</v>
      </c>
      <c r="M123" s="37">
        <v>0</v>
      </c>
      <c r="N123" s="50">
        <v>0</v>
      </c>
      <c r="O123" s="58">
        <v>0</v>
      </c>
      <c r="P123" s="58">
        <v>0</v>
      </c>
      <c r="Q123" s="37">
        <v>0</v>
      </c>
      <c r="R123" s="50">
        <v>0</v>
      </c>
      <c r="S123" s="58">
        <v>0</v>
      </c>
      <c r="T123" s="58">
        <v>0</v>
      </c>
      <c r="U123" s="37">
        <v>0</v>
      </c>
      <c r="V123" s="50">
        <v>0</v>
      </c>
      <c r="W123" s="58">
        <v>0</v>
      </c>
      <c r="X123" s="58">
        <v>0</v>
      </c>
      <c r="Y123" s="37">
        <v>0</v>
      </c>
      <c r="Z123" s="50">
        <v>0</v>
      </c>
      <c r="AA123" s="58">
        <v>0</v>
      </c>
      <c r="AB123" s="58">
        <v>0</v>
      </c>
      <c r="AC123" s="37">
        <v>0</v>
      </c>
      <c r="AD123" s="50">
        <v>0</v>
      </c>
      <c r="AE123" s="58">
        <v>0</v>
      </c>
      <c r="AF123" s="58">
        <v>0</v>
      </c>
      <c r="AG123" s="37">
        <v>0</v>
      </c>
      <c r="AH123" s="50">
        <v>0</v>
      </c>
      <c r="AI123" s="58">
        <v>0</v>
      </c>
      <c r="AJ123" s="58">
        <v>0</v>
      </c>
      <c r="AK123" s="37">
        <v>0</v>
      </c>
      <c r="AL123" s="50">
        <v>0</v>
      </c>
      <c r="AM123" s="58">
        <v>0</v>
      </c>
      <c r="AN123" s="58">
        <v>0</v>
      </c>
      <c r="AO123" s="37">
        <v>0</v>
      </c>
      <c r="AP123" s="50">
        <v>0</v>
      </c>
      <c r="AQ123" s="58">
        <v>0</v>
      </c>
      <c r="AR123" s="58">
        <v>0</v>
      </c>
      <c r="AS123" s="37">
        <v>0</v>
      </c>
      <c r="AT123" s="50">
        <v>0</v>
      </c>
      <c r="AU123" s="58">
        <v>0</v>
      </c>
      <c r="AV123" s="58">
        <v>0</v>
      </c>
      <c r="AW123" s="37">
        <v>0</v>
      </c>
      <c r="AX123" s="50">
        <v>0</v>
      </c>
      <c r="AY123" s="58">
        <v>0</v>
      </c>
      <c r="AZ123" s="58">
        <v>0</v>
      </c>
      <c r="BA123" s="37">
        <v>1.4420469854</v>
      </c>
      <c r="BB123" s="50">
        <v>1.3596011782999999</v>
      </c>
      <c r="BC123" s="58">
        <v>1.3009899254999999</v>
      </c>
      <c r="BD123" s="58">
        <v>1.2746547726999999</v>
      </c>
      <c r="BE123" s="37">
        <v>1.2996800788</v>
      </c>
      <c r="BF123" s="50">
        <v>1.2733058415</v>
      </c>
      <c r="BG123" s="58">
        <v>1.235387593</v>
      </c>
      <c r="BH123" s="58">
        <v>1.1428118293</v>
      </c>
      <c r="BI123" s="37">
        <v>1.1484406428</v>
      </c>
      <c r="BJ123" s="50">
        <v>2</v>
      </c>
      <c r="BK123" s="58">
        <v>2</v>
      </c>
      <c r="BL123" s="58">
        <v>2</v>
      </c>
      <c r="BM123" s="37">
        <v>3</v>
      </c>
      <c r="BN123" s="50">
        <v>3</v>
      </c>
      <c r="BO123" s="58">
        <v>1</v>
      </c>
      <c r="BP123" s="58">
        <v>3.7135713784000002</v>
      </c>
      <c r="BQ123" s="37">
        <v>1</v>
      </c>
      <c r="BR123" s="50">
        <v>3</v>
      </c>
      <c r="BS123" s="58">
        <v>4</v>
      </c>
      <c r="BT123" s="58">
        <v>4</v>
      </c>
      <c r="BU123" s="37">
        <v>4</v>
      </c>
      <c r="BV123" s="50">
        <v>4</v>
      </c>
      <c r="BW123" s="58">
        <v>4</v>
      </c>
      <c r="BX123" s="58">
        <v>5</v>
      </c>
      <c r="BY123" s="37">
        <v>5</v>
      </c>
      <c r="BZ123" s="50">
        <v>3</v>
      </c>
      <c r="CA123" s="58">
        <v>2</v>
      </c>
      <c r="CB123" s="58">
        <v>3</v>
      </c>
      <c r="CC123" s="37">
        <v>2</v>
      </c>
      <c r="CD123" s="50">
        <v>2</v>
      </c>
      <c r="CE123" s="58">
        <v>2</v>
      </c>
      <c r="CF123" s="58">
        <v>2</v>
      </c>
      <c r="CG123" s="37">
        <v>2</v>
      </c>
      <c r="CH123" s="50">
        <v>2</v>
      </c>
      <c r="CI123" s="58">
        <v>2</v>
      </c>
      <c r="CJ123" s="58">
        <v>2</v>
      </c>
      <c r="CK123" s="37">
        <v>2</v>
      </c>
      <c r="CL123" s="50">
        <v>2</v>
      </c>
      <c r="CM123" s="58">
        <v>3</v>
      </c>
      <c r="CN123" s="58">
        <v>3</v>
      </c>
      <c r="CO123" s="37">
        <v>3</v>
      </c>
      <c r="CP123" s="50">
        <v>4</v>
      </c>
      <c r="CQ123" s="58">
        <v>4</v>
      </c>
      <c r="CR123" s="58">
        <v>4</v>
      </c>
      <c r="CS123" s="37">
        <v>4</v>
      </c>
      <c r="CT123" s="50">
        <v>4</v>
      </c>
      <c r="CU123" s="58">
        <v>7</v>
      </c>
      <c r="CV123" s="58">
        <v>7</v>
      </c>
      <c r="CW123" s="37">
        <v>7</v>
      </c>
      <c r="CX123" s="50">
        <v>7</v>
      </c>
      <c r="CY123" s="58">
        <v>7</v>
      </c>
      <c r="CZ123" s="58">
        <v>7</v>
      </c>
      <c r="DA123" s="37">
        <v>7</v>
      </c>
      <c r="DB123" s="50">
        <v>7</v>
      </c>
      <c r="DC123" s="58">
        <v>8</v>
      </c>
      <c r="DD123" s="58">
        <v>8</v>
      </c>
      <c r="DE123" s="37">
        <v>7</v>
      </c>
      <c r="DF123" s="50">
        <v>8</v>
      </c>
      <c r="DG123" s="58">
        <v>7</v>
      </c>
      <c r="DH123" s="58">
        <v>9</v>
      </c>
      <c r="DI123" s="70">
        <v>8</v>
      </c>
      <c r="DJ123" s="50">
        <v>5.4007057102999996</v>
      </c>
      <c r="DK123" s="58">
        <v>6.3637628868</v>
      </c>
      <c r="DL123" s="58">
        <v>4.9226700300999999</v>
      </c>
      <c r="DM123" s="37">
        <v>5.7050927333999999</v>
      </c>
      <c r="DN123" s="50">
        <v>5.6285828867000003</v>
      </c>
      <c r="DO123" s="58">
        <v>5.6527933444</v>
      </c>
      <c r="DP123" s="58">
        <v>4.9620486400999999</v>
      </c>
      <c r="DQ123" s="37">
        <v>4.8818187810999998</v>
      </c>
    </row>
    <row r="124" spans="1:121" x14ac:dyDescent="0.2">
      <c r="A124" s="6" t="s">
        <v>29</v>
      </c>
      <c r="B124" s="50">
        <v>0</v>
      </c>
      <c r="C124" s="58">
        <v>0</v>
      </c>
      <c r="D124" s="58">
        <v>0</v>
      </c>
      <c r="E124" s="37">
        <v>0</v>
      </c>
      <c r="F124" s="50">
        <v>0</v>
      </c>
      <c r="G124" s="58">
        <v>0</v>
      </c>
      <c r="H124" s="58">
        <v>0</v>
      </c>
      <c r="I124" s="37">
        <v>0</v>
      </c>
      <c r="J124" s="50">
        <v>0</v>
      </c>
      <c r="K124" s="58">
        <v>0</v>
      </c>
      <c r="L124" s="58">
        <v>0</v>
      </c>
      <c r="M124" s="37">
        <v>0</v>
      </c>
      <c r="N124" s="50">
        <v>0</v>
      </c>
      <c r="O124" s="58">
        <v>0</v>
      </c>
      <c r="P124" s="58">
        <v>0</v>
      </c>
      <c r="Q124" s="37">
        <v>0</v>
      </c>
      <c r="R124" s="50">
        <v>0</v>
      </c>
      <c r="S124" s="58">
        <v>0</v>
      </c>
      <c r="T124" s="58">
        <v>0</v>
      </c>
      <c r="U124" s="37">
        <v>0</v>
      </c>
      <c r="V124" s="50">
        <v>0</v>
      </c>
      <c r="W124" s="58">
        <v>0</v>
      </c>
      <c r="X124" s="58">
        <v>0</v>
      </c>
      <c r="Y124" s="37">
        <v>0</v>
      </c>
      <c r="Z124" s="50">
        <v>0</v>
      </c>
      <c r="AA124" s="58">
        <v>0</v>
      </c>
      <c r="AB124" s="58">
        <v>0</v>
      </c>
      <c r="AC124" s="37">
        <v>0</v>
      </c>
      <c r="AD124" s="50">
        <v>0</v>
      </c>
      <c r="AE124" s="58">
        <v>0</v>
      </c>
      <c r="AF124" s="58">
        <v>0</v>
      </c>
      <c r="AG124" s="37">
        <v>0</v>
      </c>
      <c r="AH124" s="50">
        <v>0</v>
      </c>
      <c r="AI124" s="58">
        <v>0</v>
      </c>
      <c r="AJ124" s="58">
        <v>0</v>
      </c>
      <c r="AK124" s="37">
        <v>0</v>
      </c>
      <c r="AL124" s="50">
        <v>0</v>
      </c>
      <c r="AM124" s="58">
        <v>0</v>
      </c>
      <c r="AN124" s="58">
        <v>0</v>
      </c>
      <c r="AO124" s="37">
        <v>0</v>
      </c>
      <c r="AP124" s="50">
        <v>0</v>
      </c>
      <c r="AQ124" s="58">
        <v>0</v>
      </c>
      <c r="AR124" s="58">
        <v>0</v>
      </c>
      <c r="AS124" s="37">
        <v>0</v>
      </c>
      <c r="AT124" s="50">
        <v>0</v>
      </c>
      <c r="AU124" s="58">
        <v>0</v>
      </c>
      <c r="AV124" s="58">
        <v>0</v>
      </c>
      <c r="AW124" s="37">
        <v>0</v>
      </c>
      <c r="AX124" s="50">
        <v>0</v>
      </c>
      <c r="AY124" s="58">
        <v>0</v>
      </c>
      <c r="AZ124" s="58">
        <v>0</v>
      </c>
      <c r="BA124" s="37">
        <v>0</v>
      </c>
      <c r="BB124" s="50">
        <v>0</v>
      </c>
      <c r="BC124" s="58">
        <v>0</v>
      </c>
      <c r="BD124" s="58">
        <v>0</v>
      </c>
      <c r="BE124" s="37">
        <v>0</v>
      </c>
      <c r="BF124" s="50">
        <v>0</v>
      </c>
      <c r="BG124" s="58">
        <v>0</v>
      </c>
      <c r="BH124" s="58">
        <v>0</v>
      </c>
      <c r="BI124" s="37">
        <v>0</v>
      </c>
      <c r="BJ124" s="50">
        <v>0</v>
      </c>
      <c r="BK124" s="58">
        <v>0</v>
      </c>
      <c r="BL124" s="58">
        <v>0</v>
      </c>
      <c r="BM124" s="37">
        <v>0</v>
      </c>
      <c r="BN124" s="50">
        <v>0</v>
      </c>
      <c r="BO124" s="58">
        <v>0</v>
      </c>
      <c r="BP124" s="58">
        <v>0</v>
      </c>
      <c r="BQ124" s="37">
        <v>0</v>
      </c>
      <c r="BR124" s="50">
        <v>0</v>
      </c>
      <c r="BS124" s="58">
        <v>0</v>
      </c>
      <c r="BT124" s="58">
        <v>0</v>
      </c>
      <c r="BU124" s="37">
        <v>0</v>
      </c>
      <c r="BV124" s="50">
        <v>0</v>
      </c>
      <c r="BW124" s="58">
        <v>0</v>
      </c>
      <c r="BX124" s="58">
        <v>0</v>
      </c>
      <c r="BY124" s="37">
        <v>0</v>
      </c>
      <c r="BZ124" s="50">
        <v>0</v>
      </c>
      <c r="CA124" s="58">
        <v>0</v>
      </c>
      <c r="CB124" s="58">
        <v>0</v>
      </c>
      <c r="CC124" s="37">
        <v>0</v>
      </c>
      <c r="CD124" s="50">
        <v>0</v>
      </c>
      <c r="CE124" s="58">
        <v>0</v>
      </c>
      <c r="CF124" s="58">
        <v>0</v>
      </c>
      <c r="CG124" s="37">
        <v>0</v>
      </c>
      <c r="CH124" s="50">
        <v>0</v>
      </c>
      <c r="CI124" s="58">
        <v>0</v>
      </c>
      <c r="CJ124" s="58">
        <v>0</v>
      </c>
      <c r="CK124" s="37">
        <v>0</v>
      </c>
      <c r="CL124" s="50">
        <v>0</v>
      </c>
      <c r="CM124" s="58">
        <v>0</v>
      </c>
      <c r="CN124" s="58">
        <v>0</v>
      </c>
      <c r="CO124" s="37">
        <v>0</v>
      </c>
      <c r="CP124" s="50">
        <v>0</v>
      </c>
      <c r="CQ124" s="58">
        <v>0</v>
      </c>
      <c r="CR124" s="58">
        <v>0</v>
      </c>
      <c r="CS124" s="37">
        <v>0</v>
      </c>
      <c r="CT124" s="50">
        <v>0</v>
      </c>
      <c r="CU124" s="58">
        <v>0</v>
      </c>
      <c r="CV124" s="58">
        <v>0</v>
      </c>
      <c r="CW124" s="37">
        <v>0</v>
      </c>
      <c r="CX124" s="50">
        <v>0</v>
      </c>
      <c r="CY124" s="58">
        <v>0</v>
      </c>
      <c r="CZ124" s="58">
        <v>0</v>
      </c>
      <c r="DA124" s="37">
        <v>0</v>
      </c>
      <c r="DB124" s="50">
        <v>0</v>
      </c>
      <c r="DC124" s="58">
        <v>0</v>
      </c>
      <c r="DD124" s="58">
        <v>0</v>
      </c>
      <c r="DE124" s="37">
        <v>0</v>
      </c>
      <c r="DF124" s="50">
        <v>0</v>
      </c>
      <c r="DG124" s="58">
        <v>0</v>
      </c>
      <c r="DH124" s="58">
        <v>0</v>
      </c>
      <c r="DI124" s="70">
        <v>0</v>
      </c>
      <c r="DJ124" s="50">
        <v>0</v>
      </c>
      <c r="DK124" s="58">
        <v>0</v>
      </c>
      <c r="DL124" s="58">
        <v>0</v>
      </c>
      <c r="DM124" s="37">
        <v>0</v>
      </c>
      <c r="DN124" s="50">
        <v>0</v>
      </c>
      <c r="DO124" s="58">
        <v>0</v>
      </c>
      <c r="DP124" s="58">
        <v>0</v>
      </c>
      <c r="DQ124" s="37">
        <v>0</v>
      </c>
    </row>
    <row r="125" spans="1:121" x14ac:dyDescent="0.2">
      <c r="A125" s="6" t="s">
        <v>91</v>
      </c>
      <c r="B125" s="50">
        <v>0</v>
      </c>
      <c r="C125" s="58">
        <v>0</v>
      </c>
      <c r="D125" s="58">
        <v>0</v>
      </c>
      <c r="E125" s="37">
        <v>0</v>
      </c>
      <c r="F125" s="50">
        <v>0</v>
      </c>
      <c r="G125" s="58">
        <v>0</v>
      </c>
      <c r="H125" s="58">
        <v>0</v>
      </c>
      <c r="I125" s="37">
        <v>0</v>
      </c>
      <c r="J125" s="50">
        <v>0.9484113716</v>
      </c>
      <c r="K125" s="58">
        <v>0.94830375290000002</v>
      </c>
      <c r="L125" s="58">
        <v>0.94818378380000001</v>
      </c>
      <c r="M125" s="37">
        <v>0.92799413519999996</v>
      </c>
      <c r="N125" s="50">
        <v>0.92799413519999996</v>
      </c>
      <c r="O125" s="58">
        <v>0.92895260960000003</v>
      </c>
      <c r="P125" s="58">
        <v>0.92590626109999996</v>
      </c>
      <c r="Q125" s="37">
        <v>0</v>
      </c>
      <c r="R125" s="50">
        <v>0.9266708105</v>
      </c>
      <c r="S125" s="58">
        <v>1.8610821068000001</v>
      </c>
      <c r="T125" s="58">
        <v>0.92623592740000005</v>
      </c>
      <c r="U125" s="37">
        <v>0</v>
      </c>
      <c r="V125" s="50">
        <v>0</v>
      </c>
      <c r="W125" s="58">
        <v>0</v>
      </c>
      <c r="X125" s="58">
        <v>1.821737776</v>
      </c>
      <c r="Y125" s="37">
        <v>1.8541204138</v>
      </c>
      <c r="Z125" s="50">
        <v>0.9546295105</v>
      </c>
      <c r="AA125" s="58">
        <v>0.9611038368</v>
      </c>
      <c r="AB125" s="58">
        <v>1.8766145013</v>
      </c>
      <c r="AC125" s="37">
        <v>1.8732057475999999</v>
      </c>
      <c r="AD125" s="50">
        <v>1.8813850363</v>
      </c>
      <c r="AE125" s="58">
        <v>0.9256878637</v>
      </c>
      <c r="AF125" s="58">
        <v>1.8509180651999999</v>
      </c>
      <c r="AG125" s="37">
        <v>1.8381672040999999</v>
      </c>
      <c r="AH125" s="50">
        <v>2.8010468566000002</v>
      </c>
      <c r="AI125" s="58">
        <v>1.8881052285</v>
      </c>
      <c r="AJ125" s="58">
        <v>1.8008624007</v>
      </c>
      <c r="AK125" s="37">
        <v>4.4790148128</v>
      </c>
      <c r="AL125" s="50">
        <v>3.5721963471999998</v>
      </c>
      <c r="AM125" s="58">
        <v>6.9173470210000003</v>
      </c>
      <c r="AN125" s="58">
        <v>5.5884665141000003</v>
      </c>
      <c r="AO125" s="37">
        <v>0</v>
      </c>
      <c r="AP125" s="50">
        <v>0</v>
      </c>
      <c r="AQ125" s="58">
        <v>5.6464376204000004</v>
      </c>
      <c r="AR125" s="58">
        <v>5.7122480731999996</v>
      </c>
      <c r="AS125" s="37">
        <v>2.4739531093</v>
      </c>
      <c r="AT125" s="50">
        <v>6.6780828923</v>
      </c>
      <c r="AU125" s="58">
        <v>6.7695377342</v>
      </c>
      <c r="AV125" s="58">
        <v>7.5758878710999999</v>
      </c>
      <c r="AW125" s="37">
        <v>3.3662548318000001</v>
      </c>
      <c r="AX125" s="50">
        <v>9.3637005252000005</v>
      </c>
      <c r="AY125" s="58">
        <v>8.5769272719000007</v>
      </c>
      <c r="AZ125" s="58">
        <v>7.6945885889000003</v>
      </c>
      <c r="BA125" s="37">
        <v>1.5217476881000001</v>
      </c>
      <c r="BB125" s="50">
        <v>5.8833558763999996</v>
      </c>
      <c r="BC125" s="58">
        <v>8.4415037222000002</v>
      </c>
      <c r="BD125" s="58">
        <v>9.7802559146999997</v>
      </c>
      <c r="BE125" s="37">
        <v>2.4115130480999998</v>
      </c>
      <c r="BF125" s="50">
        <v>5.0545934042000003</v>
      </c>
      <c r="BG125" s="58">
        <v>12.587164872000001</v>
      </c>
      <c r="BH125" s="58">
        <v>10.956894114000001</v>
      </c>
      <c r="BI125" s="37">
        <v>3.3758445972</v>
      </c>
      <c r="BJ125" s="50">
        <v>8</v>
      </c>
      <c r="BK125" s="58">
        <v>13</v>
      </c>
      <c r="BL125" s="58">
        <v>13</v>
      </c>
      <c r="BM125" s="37">
        <v>8</v>
      </c>
      <c r="BN125" s="50">
        <v>6.5567440196</v>
      </c>
      <c r="BO125" s="58">
        <v>12</v>
      </c>
      <c r="BP125" s="58">
        <v>12</v>
      </c>
      <c r="BQ125" s="37">
        <v>9</v>
      </c>
      <c r="BR125" s="50">
        <v>3.5656678018000001</v>
      </c>
      <c r="BS125" s="58">
        <v>12</v>
      </c>
      <c r="BT125" s="58">
        <v>13</v>
      </c>
      <c r="BU125" s="37">
        <v>9</v>
      </c>
      <c r="BV125" s="50">
        <v>7.5507111975000001</v>
      </c>
      <c r="BW125" s="58">
        <v>12</v>
      </c>
      <c r="BX125" s="58">
        <v>12</v>
      </c>
      <c r="BY125" s="37">
        <v>8.5269647148000001</v>
      </c>
      <c r="BZ125" s="50">
        <v>6.4911016423000003</v>
      </c>
      <c r="CA125" s="58">
        <v>9</v>
      </c>
      <c r="CB125" s="58">
        <v>10</v>
      </c>
      <c r="CC125" s="37">
        <v>10</v>
      </c>
      <c r="CD125" s="50">
        <v>5.4664770108000003</v>
      </c>
      <c r="CE125" s="58">
        <v>11</v>
      </c>
      <c r="CF125" s="58">
        <v>8</v>
      </c>
      <c r="CG125" s="37">
        <v>5</v>
      </c>
      <c r="CH125" s="50">
        <v>6</v>
      </c>
      <c r="CI125" s="58">
        <v>9</v>
      </c>
      <c r="CJ125" s="58">
        <v>8</v>
      </c>
      <c r="CK125" s="37">
        <v>4</v>
      </c>
      <c r="CL125" s="50">
        <v>3</v>
      </c>
      <c r="CM125" s="58">
        <v>10</v>
      </c>
      <c r="CN125" s="58">
        <v>10</v>
      </c>
      <c r="CO125" s="37">
        <v>9</v>
      </c>
      <c r="CP125" s="50">
        <v>11</v>
      </c>
      <c r="CQ125" s="58">
        <v>16</v>
      </c>
      <c r="CR125" s="58">
        <v>17</v>
      </c>
      <c r="CS125" s="37">
        <v>18</v>
      </c>
      <c r="CT125" s="50">
        <v>12.35806904</v>
      </c>
      <c r="CU125" s="58">
        <v>21.366817567999998</v>
      </c>
      <c r="CV125" s="58">
        <v>23.366711171999999</v>
      </c>
      <c r="CW125" s="37">
        <v>12.372841078</v>
      </c>
      <c r="CX125" s="50">
        <v>11.355417814999999</v>
      </c>
      <c r="CY125" s="58">
        <v>23.355225538999999</v>
      </c>
      <c r="CZ125" s="58">
        <v>23.356385100000001</v>
      </c>
      <c r="DA125" s="37">
        <v>25.360898833</v>
      </c>
      <c r="DB125" s="50">
        <v>25.364018904999998</v>
      </c>
      <c r="DC125" s="58">
        <v>19.355024869000001</v>
      </c>
      <c r="DD125" s="58">
        <v>21.351195798999999</v>
      </c>
      <c r="DE125" s="37">
        <v>19.340546897999999</v>
      </c>
      <c r="DF125" s="50">
        <v>19.337250464</v>
      </c>
      <c r="DG125" s="58">
        <v>21.310932193999999</v>
      </c>
      <c r="DH125" s="58">
        <v>20.295386803</v>
      </c>
      <c r="DI125" s="70">
        <v>9.5537072147999993</v>
      </c>
      <c r="DJ125" s="50">
        <v>18.742850978</v>
      </c>
      <c r="DK125" s="58">
        <v>18.161251007000001</v>
      </c>
      <c r="DL125" s="58">
        <v>18.071611092000001</v>
      </c>
      <c r="DM125" s="37">
        <v>18.320578156</v>
      </c>
      <c r="DN125" s="50">
        <v>17.404880079000002</v>
      </c>
      <c r="DO125" s="58">
        <v>15.796924280000001</v>
      </c>
      <c r="DP125" s="58">
        <v>14.420279549</v>
      </c>
      <c r="DQ125" s="37">
        <v>12.26123318</v>
      </c>
    </row>
    <row r="126" spans="1:121" x14ac:dyDescent="0.2">
      <c r="A126" s="6" t="s">
        <v>100</v>
      </c>
      <c r="B126" s="50">
        <v>0.93616385660000001</v>
      </c>
      <c r="C126" s="58">
        <v>0.93544383249999996</v>
      </c>
      <c r="D126" s="58">
        <v>0.93542240409999999</v>
      </c>
      <c r="E126" s="37">
        <v>0.93517611320000005</v>
      </c>
      <c r="F126" s="50">
        <v>0.93438455600000003</v>
      </c>
      <c r="G126" s="58">
        <v>0</v>
      </c>
      <c r="H126" s="58">
        <v>0</v>
      </c>
      <c r="I126" s="37">
        <v>0</v>
      </c>
      <c r="J126" s="50">
        <v>0</v>
      </c>
      <c r="K126" s="58">
        <v>0</v>
      </c>
      <c r="L126" s="58">
        <v>0</v>
      </c>
      <c r="M126" s="37">
        <v>0</v>
      </c>
      <c r="N126" s="50">
        <v>0</v>
      </c>
      <c r="O126" s="58">
        <v>0</v>
      </c>
      <c r="P126" s="58">
        <v>0</v>
      </c>
      <c r="Q126" s="37">
        <v>0</v>
      </c>
      <c r="R126" s="50">
        <v>0</v>
      </c>
      <c r="S126" s="58">
        <v>0</v>
      </c>
      <c r="T126" s="58">
        <v>0</v>
      </c>
      <c r="U126" s="37">
        <v>0</v>
      </c>
      <c r="V126" s="50">
        <v>0</v>
      </c>
      <c r="W126" s="58">
        <v>0</v>
      </c>
      <c r="X126" s="58">
        <v>0</v>
      </c>
      <c r="Y126" s="37">
        <v>0</v>
      </c>
      <c r="Z126" s="50">
        <v>0</v>
      </c>
      <c r="AA126" s="58">
        <v>0</v>
      </c>
      <c r="AB126" s="58">
        <v>0</v>
      </c>
      <c r="AC126" s="37">
        <v>0</v>
      </c>
      <c r="AD126" s="50">
        <v>0</v>
      </c>
      <c r="AE126" s="58">
        <v>0</v>
      </c>
      <c r="AF126" s="58">
        <v>0</v>
      </c>
      <c r="AG126" s="37">
        <v>0</v>
      </c>
      <c r="AH126" s="50">
        <v>0</v>
      </c>
      <c r="AI126" s="58">
        <v>0</v>
      </c>
      <c r="AJ126" s="58">
        <v>0</v>
      </c>
      <c r="AK126" s="37">
        <v>0</v>
      </c>
      <c r="AL126" s="50">
        <v>0</v>
      </c>
      <c r="AM126" s="58">
        <v>0</v>
      </c>
      <c r="AN126" s="58">
        <v>0</v>
      </c>
      <c r="AO126" s="37">
        <v>0</v>
      </c>
      <c r="AP126" s="50">
        <v>0</v>
      </c>
      <c r="AQ126" s="58">
        <v>0</v>
      </c>
      <c r="AR126" s="58">
        <v>0</v>
      </c>
      <c r="AS126" s="37">
        <v>0</v>
      </c>
      <c r="AT126" s="50">
        <v>0</v>
      </c>
      <c r="AU126" s="58">
        <v>0</v>
      </c>
      <c r="AV126" s="58">
        <v>0</v>
      </c>
      <c r="AW126" s="37">
        <v>0.908529798</v>
      </c>
      <c r="AX126" s="50">
        <v>1.6322981042</v>
      </c>
      <c r="AY126" s="58">
        <v>0.90363925479999996</v>
      </c>
      <c r="AZ126" s="58">
        <v>1.8084947336999999</v>
      </c>
      <c r="BA126" s="37">
        <v>1.7029819921</v>
      </c>
      <c r="BB126" s="50">
        <v>2.4895165077999999</v>
      </c>
      <c r="BC126" s="58">
        <v>1.7810306952999999</v>
      </c>
      <c r="BD126" s="58">
        <v>1.7668882309</v>
      </c>
      <c r="BE126" s="37">
        <v>1.7794148952</v>
      </c>
      <c r="BF126" s="50">
        <v>1.7946979409999999</v>
      </c>
      <c r="BG126" s="58">
        <v>1.8091319384</v>
      </c>
      <c r="BH126" s="58">
        <v>1.7973226555999999</v>
      </c>
      <c r="BI126" s="37">
        <v>1.7662973306</v>
      </c>
      <c r="BJ126" s="50">
        <v>2</v>
      </c>
      <c r="BK126" s="58">
        <v>2</v>
      </c>
      <c r="BL126" s="58">
        <v>2</v>
      </c>
      <c r="BM126" s="37">
        <v>2</v>
      </c>
      <c r="BN126" s="50">
        <v>2</v>
      </c>
      <c r="BO126" s="58">
        <v>0</v>
      </c>
      <c r="BP126" s="58">
        <v>0</v>
      </c>
      <c r="BQ126" s="37">
        <v>0</v>
      </c>
      <c r="BR126" s="50">
        <v>0</v>
      </c>
      <c r="BS126" s="58">
        <v>0</v>
      </c>
      <c r="BT126" s="58">
        <v>0</v>
      </c>
      <c r="BU126" s="37">
        <v>0</v>
      </c>
      <c r="BV126" s="50">
        <v>0</v>
      </c>
      <c r="BW126" s="58">
        <v>0</v>
      </c>
      <c r="BX126" s="58">
        <v>0</v>
      </c>
      <c r="BY126" s="37">
        <v>0</v>
      </c>
      <c r="BZ126" s="50">
        <v>0</v>
      </c>
      <c r="CA126" s="58">
        <v>0</v>
      </c>
      <c r="CB126" s="58">
        <v>0</v>
      </c>
      <c r="CC126" s="37">
        <v>0</v>
      </c>
      <c r="CD126" s="50">
        <v>0</v>
      </c>
      <c r="CE126" s="58">
        <v>0</v>
      </c>
      <c r="CF126" s="58">
        <v>0</v>
      </c>
      <c r="CG126" s="37">
        <v>0</v>
      </c>
      <c r="CH126" s="50">
        <v>0</v>
      </c>
      <c r="CI126" s="58">
        <v>0</v>
      </c>
      <c r="CJ126" s="58">
        <v>1</v>
      </c>
      <c r="CK126" s="37">
        <v>0</v>
      </c>
      <c r="CL126" s="50">
        <v>0</v>
      </c>
      <c r="CM126" s="58">
        <v>0</v>
      </c>
      <c r="CN126" s="58">
        <v>0</v>
      </c>
      <c r="CO126" s="37">
        <v>0</v>
      </c>
      <c r="CP126" s="50">
        <v>0</v>
      </c>
      <c r="CQ126" s="58">
        <v>0</v>
      </c>
      <c r="CR126" s="58">
        <v>0</v>
      </c>
      <c r="CS126" s="37">
        <v>0</v>
      </c>
      <c r="CT126" s="50">
        <v>0</v>
      </c>
      <c r="CU126" s="58">
        <v>0</v>
      </c>
      <c r="CV126" s="58">
        <v>0</v>
      </c>
      <c r="CW126" s="37">
        <v>0</v>
      </c>
      <c r="CX126" s="50">
        <v>0</v>
      </c>
      <c r="CY126" s="58">
        <v>0</v>
      </c>
      <c r="CZ126" s="58">
        <v>0</v>
      </c>
      <c r="DA126" s="37">
        <v>0</v>
      </c>
      <c r="DB126" s="50">
        <v>0</v>
      </c>
      <c r="DC126" s="58">
        <v>0</v>
      </c>
      <c r="DD126" s="58">
        <v>0</v>
      </c>
      <c r="DE126" s="37">
        <v>0</v>
      </c>
      <c r="DF126" s="50">
        <v>0</v>
      </c>
      <c r="DG126" s="58">
        <v>0</v>
      </c>
      <c r="DH126" s="58">
        <v>0</v>
      </c>
      <c r="DI126" s="70">
        <v>0</v>
      </c>
      <c r="DJ126" s="50">
        <v>0</v>
      </c>
      <c r="DK126" s="58">
        <v>0</v>
      </c>
      <c r="DL126" s="58">
        <v>0</v>
      </c>
      <c r="DM126" s="37">
        <v>0</v>
      </c>
      <c r="DN126" s="50">
        <v>0</v>
      </c>
      <c r="DO126" s="58">
        <v>0.700390548</v>
      </c>
      <c r="DP126" s="58">
        <v>0.7040609042</v>
      </c>
      <c r="DQ126" s="37">
        <v>0.71735882640000004</v>
      </c>
    </row>
    <row r="127" spans="1:121" x14ac:dyDescent="0.2">
      <c r="A127" s="6"/>
      <c r="B127" s="51"/>
      <c r="C127" s="59"/>
      <c r="D127" s="59"/>
      <c r="E127" s="40"/>
      <c r="F127" s="51"/>
      <c r="G127" s="59"/>
      <c r="H127" s="59"/>
      <c r="I127" s="40"/>
      <c r="J127" s="51"/>
      <c r="K127" s="59"/>
      <c r="L127" s="59"/>
      <c r="M127" s="40"/>
      <c r="N127" s="51"/>
      <c r="O127" s="59"/>
      <c r="P127" s="59"/>
      <c r="Q127" s="40"/>
      <c r="R127" s="51"/>
      <c r="S127" s="59"/>
      <c r="T127" s="59"/>
      <c r="U127" s="40"/>
      <c r="V127" s="51"/>
      <c r="W127" s="59"/>
      <c r="X127" s="59"/>
      <c r="Y127" s="40"/>
      <c r="Z127" s="51"/>
      <c r="AA127" s="59"/>
      <c r="AB127" s="59"/>
      <c r="AC127" s="40"/>
      <c r="AD127" s="51"/>
      <c r="AE127" s="59"/>
      <c r="AF127" s="59"/>
      <c r="AG127" s="40"/>
      <c r="AH127" s="51"/>
      <c r="AI127" s="59"/>
      <c r="AJ127" s="59"/>
      <c r="AK127" s="40"/>
      <c r="AL127" s="51"/>
      <c r="AM127" s="59"/>
      <c r="AN127" s="59"/>
      <c r="AO127" s="40"/>
      <c r="AP127" s="51"/>
      <c r="AQ127" s="59"/>
      <c r="AR127" s="59"/>
      <c r="AS127" s="40"/>
      <c r="AT127" s="51"/>
      <c r="AU127" s="59"/>
      <c r="AV127" s="59"/>
      <c r="AW127" s="40"/>
      <c r="AX127" s="51"/>
      <c r="AY127" s="59"/>
      <c r="AZ127" s="59"/>
      <c r="BA127" s="40"/>
      <c r="BB127" s="51"/>
      <c r="BC127" s="59"/>
      <c r="BD127" s="59"/>
      <c r="BE127" s="40"/>
      <c r="BF127" s="51"/>
      <c r="BG127" s="59"/>
      <c r="BH127" s="59"/>
      <c r="BI127" s="40"/>
      <c r="BJ127" s="51"/>
      <c r="BK127" s="59"/>
      <c r="BL127" s="59"/>
      <c r="BM127" s="40"/>
      <c r="BN127" s="51"/>
      <c r="BO127" s="59"/>
      <c r="BP127" s="59"/>
      <c r="BQ127" s="40"/>
      <c r="BR127" s="51"/>
      <c r="BS127" s="59"/>
      <c r="BT127" s="59"/>
      <c r="BU127" s="40"/>
      <c r="BV127" s="51"/>
      <c r="BW127" s="59"/>
      <c r="BX127" s="59"/>
      <c r="BY127" s="40"/>
      <c r="BZ127" s="51"/>
      <c r="CA127" s="59"/>
      <c r="CB127" s="59"/>
      <c r="CC127" s="40"/>
      <c r="CD127" s="51"/>
      <c r="CE127" s="59"/>
      <c r="CF127" s="59"/>
      <c r="CG127" s="40"/>
      <c r="CH127" s="51"/>
      <c r="CI127" s="59"/>
      <c r="CJ127" s="59"/>
      <c r="CK127" s="40"/>
      <c r="CL127" s="51"/>
      <c r="CM127" s="59"/>
      <c r="CN127" s="59"/>
      <c r="CO127" s="40"/>
      <c r="CP127" s="51"/>
      <c r="CQ127" s="59"/>
      <c r="CR127" s="59"/>
      <c r="CS127" s="40"/>
      <c r="CT127" s="51"/>
      <c r="CU127" s="59"/>
      <c r="CV127" s="59"/>
      <c r="CW127" s="40"/>
      <c r="CX127" s="51"/>
      <c r="CY127" s="59"/>
      <c r="CZ127" s="59"/>
      <c r="DA127" s="40"/>
      <c r="DB127" s="51"/>
      <c r="DC127" s="59"/>
      <c r="DD127" s="59"/>
      <c r="DE127" s="40"/>
      <c r="DF127" s="51"/>
      <c r="DG127" s="59"/>
      <c r="DH127" s="59"/>
      <c r="DI127" s="71"/>
      <c r="DJ127" s="51"/>
      <c r="DK127" s="59"/>
      <c r="DL127" s="59"/>
      <c r="DM127" s="40"/>
      <c r="DN127" s="51"/>
      <c r="DO127" s="59"/>
      <c r="DP127" s="59"/>
      <c r="DQ127" s="40"/>
    </row>
    <row r="128" spans="1:121" x14ac:dyDescent="0.2">
      <c r="A128" s="13" t="str">
        <f>VLOOKUP("&lt;Zeilentitel_1&gt;",Uebersetzungen!$B$3:$E$98,Uebersetzungen!$B$2+1,FALSE)</f>
        <v>GRAUBÜNDEN</v>
      </c>
      <c r="B128" s="52">
        <v>3304.3418447002</v>
      </c>
      <c r="C128" s="60">
        <v>3130.1816047251004</v>
      </c>
      <c r="D128" s="60">
        <v>3152.982565440599</v>
      </c>
      <c r="E128" s="41">
        <v>3018.4653573464998</v>
      </c>
      <c r="F128" s="52">
        <v>2990.7151373324991</v>
      </c>
      <c r="G128" s="60">
        <v>2908.3154562672999</v>
      </c>
      <c r="H128" s="60">
        <v>2904.2771062698998</v>
      </c>
      <c r="I128" s="41">
        <v>2753.8102021806003</v>
      </c>
      <c r="J128" s="52">
        <v>2776.7190521637999</v>
      </c>
      <c r="K128" s="60">
        <v>2820.3491965886001</v>
      </c>
      <c r="L128" s="60">
        <v>2880.0501565892991</v>
      </c>
      <c r="M128" s="41">
        <v>2866.6051185833003</v>
      </c>
      <c r="N128" s="52">
        <v>2927.7802481690997</v>
      </c>
      <c r="O128" s="60">
        <v>2971.7176322007003</v>
      </c>
      <c r="P128" s="60">
        <v>3040.8015608643996</v>
      </c>
      <c r="Q128" s="41">
        <v>3060.2517098859994</v>
      </c>
      <c r="R128" s="52">
        <v>3113.6686169601999</v>
      </c>
      <c r="S128" s="60">
        <v>3233.9322474995001</v>
      </c>
      <c r="T128" s="60">
        <v>3228.1170971443998</v>
      </c>
      <c r="U128" s="41">
        <v>3199.8300115715992</v>
      </c>
      <c r="V128" s="52">
        <v>3205.9066970258004</v>
      </c>
      <c r="W128" s="60">
        <v>3371.7772785603993</v>
      </c>
      <c r="X128" s="60">
        <v>3466.7528740834</v>
      </c>
      <c r="Y128" s="41">
        <v>3571.1743005955</v>
      </c>
      <c r="Z128" s="52">
        <v>3543.5019423662002</v>
      </c>
      <c r="AA128" s="60">
        <v>3509.6687099965002</v>
      </c>
      <c r="AB128" s="60">
        <v>3506.4429099828999</v>
      </c>
      <c r="AC128" s="41">
        <v>3326.3855400005004</v>
      </c>
      <c r="AD128" s="52">
        <v>3286.8934400067001</v>
      </c>
      <c r="AE128" s="60">
        <v>3391.6912100139998</v>
      </c>
      <c r="AF128" s="60">
        <v>3444.872229819</v>
      </c>
      <c r="AG128" s="41">
        <v>3074.4082699413998</v>
      </c>
      <c r="AH128" s="52">
        <v>3283.0491099677993</v>
      </c>
      <c r="AI128" s="60">
        <v>3447.4194699856998</v>
      </c>
      <c r="AJ128" s="60">
        <v>3349.9183297626</v>
      </c>
      <c r="AK128" s="41">
        <v>2834.4344899947005</v>
      </c>
      <c r="AL128" s="52">
        <v>3020.1105098387002</v>
      </c>
      <c r="AM128" s="60">
        <v>3206.7848099816001</v>
      </c>
      <c r="AN128" s="60">
        <v>3114.1155099813996</v>
      </c>
      <c r="AO128" s="41">
        <v>2744.6871499401</v>
      </c>
      <c r="AP128" s="52">
        <v>2864.5210500014</v>
      </c>
      <c r="AQ128" s="60">
        <v>3142.1924400136004</v>
      </c>
      <c r="AR128" s="60">
        <v>3189.8267000146993</v>
      </c>
      <c r="AS128" s="41">
        <v>2879.8115300000995</v>
      </c>
      <c r="AT128" s="52">
        <v>3125.6009999862999</v>
      </c>
      <c r="AU128" s="60">
        <v>3384.1786599861007</v>
      </c>
      <c r="AV128" s="60">
        <v>3428.3200999962</v>
      </c>
      <c r="AW128" s="41">
        <v>3141.1182599954</v>
      </c>
      <c r="AX128" s="52">
        <v>3379.843610005199</v>
      </c>
      <c r="AY128" s="60">
        <v>3595.4329600033998</v>
      </c>
      <c r="AZ128" s="60">
        <v>3587.0622700048007</v>
      </c>
      <c r="BA128" s="41">
        <v>3338.1743799913993</v>
      </c>
      <c r="BB128" s="52">
        <v>3563.0604400056</v>
      </c>
      <c r="BC128" s="60">
        <v>3796.3628899968999</v>
      </c>
      <c r="BD128" s="60">
        <v>3805.9899900031996</v>
      </c>
      <c r="BE128" s="41">
        <v>3586.8838900012006</v>
      </c>
      <c r="BF128" s="52">
        <v>3837.4346800069998</v>
      </c>
      <c r="BG128" s="60">
        <v>4211.1026099975998</v>
      </c>
      <c r="BH128" s="60">
        <v>4282.044799998499</v>
      </c>
      <c r="BI128" s="41">
        <v>3930.9065499835001</v>
      </c>
      <c r="BJ128" s="52">
        <v>4217.9876318995994</v>
      </c>
      <c r="BK128" s="60">
        <v>4822.2989372849997</v>
      </c>
      <c r="BL128" s="60">
        <v>4938.1327109519989</v>
      </c>
      <c r="BM128" s="41">
        <v>4336.1770416066001</v>
      </c>
      <c r="BN128" s="52">
        <v>4506.6581752696002</v>
      </c>
      <c r="BO128" s="60">
        <v>5112.4679816861008</v>
      </c>
      <c r="BP128" s="60">
        <v>5241.0448980814008</v>
      </c>
      <c r="BQ128" s="41">
        <v>4733.9515297629014</v>
      </c>
      <c r="BR128" s="52">
        <v>4780.2444737374008</v>
      </c>
      <c r="BS128" s="60">
        <v>5424.1433106124996</v>
      </c>
      <c r="BT128" s="60">
        <v>5448.3312639523001</v>
      </c>
      <c r="BU128" s="41">
        <v>5072.040524847399</v>
      </c>
      <c r="BV128" s="52">
        <v>5144.2511821716007</v>
      </c>
      <c r="BW128" s="60">
        <v>5690.7308292203006</v>
      </c>
      <c r="BX128" s="60">
        <v>5805.1761937174997</v>
      </c>
      <c r="BY128" s="41">
        <v>5582.964515566</v>
      </c>
      <c r="BZ128" s="52">
        <v>5434.019121166999</v>
      </c>
      <c r="CA128" s="60">
        <v>5800.3747431625015</v>
      </c>
      <c r="CB128" s="60">
        <v>5984.185691058</v>
      </c>
      <c r="CC128" s="41">
        <v>5710.8937539509998</v>
      </c>
      <c r="CD128" s="52">
        <v>5595.1650953100007</v>
      </c>
      <c r="CE128" s="60">
        <v>6016.0833581159986</v>
      </c>
      <c r="CF128" s="60">
        <v>6115.7052615054999</v>
      </c>
      <c r="CG128" s="41">
        <v>6246.0059488928018</v>
      </c>
      <c r="CH128" s="52">
        <v>5931.8466886193</v>
      </c>
      <c r="CI128" s="60">
        <v>6338.7586247584995</v>
      </c>
      <c r="CJ128" s="60">
        <v>6432.8481467746005</v>
      </c>
      <c r="CK128" s="41">
        <v>6432.4959397110015</v>
      </c>
      <c r="CL128" s="52">
        <v>6138.3118587789995</v>
      </c>
      <c r="CM128" s="60">
        <v>6599.7596307447002</v>
      </c>
      <c r="CN128" s="60">
        <v>6704.0075809119999</v>
      </c>
      <c r="CO128" s="41">
        <v>6774.2020150016997</v>
      </c>
      <c r="CP128" s="52">
        <v>6612.8402683228996</v>
      </c>
      <c r="CQ128" s="60">
        <v>6987.1890577751019</v>
      </c>
      <c r="CR128" s="60">
        <v>7097.4242269448005</v>
      </c>
      <c r="CS128" s="41">
        <v>7185.8615920939983</v>
      </c>
      <c r="CT128" s="52">
        <v>6907.6768863874004</v>
      </c>
      <c r="CU128" s="60">
        <v>7221.5713864702011</v>
      </c>
      <c r="CV128" s="60">
        <v>7639.3182561103995</v>
      </c>
      <c r="CW128" s="41">
        <v>7688.5439649375994</v>
      </c>
      <c r="CX128" s="52">
        <v>7508.0048690140002</v>
      </c>
      <c r="CY128" s="60">
        <v>8150.7937039793997</v>
      </c>
      <c r="CZ128" s="60">
        <v>8435.2340073772993</v>
      </c>
      <c r="DA128" s="41">
        <v>8627.8554592975997</v>
      </c>
      <c r="DB128" s="52">
        <v>8639.085399838199</v>
      </c>
      <c r="DC128" s="60">
        <v>8895.3245854035995</v>
      </c>
      <c r="DD128" s="60">
        <v>9129.1273490456988</v>
      </c>
      <c r="DE128" s="41">
        <v>9317.8748562870005</v>
      </c>
      <c r="DF128" s="52">
        <v>9476.1649628920004</v>
      </c>
      <c r="DG128" s="60">
        <v>9658.9855185322976</v>
      </c>
      <c r="DH128" s="60">
        <v>9865.5168581952003</v>
      </c>
      <c r="DI128" s="72">
        <v>9877.6405527409988</v>
      </c>
      <c r="DJ128" s="52">
        <v>10008.521890008298</v>
      </c>
      <c r="DK128" s="60">
        <v>9745.9629000184977</v>
      </c>
      <c r="DL128" s="60">
        <v>9835.0691099902015</v>
      </c>
      <c r="DM128" s="41">
        <v>9863.5869700195017</v>
      </c>
      <c r="DN128" s="52">
        <v>9980.3998700139982</v>
      </c>
      <c r="DO128" s="60">
        <v>9795.2849313909992</v>
      </c>
      <c r="DP128" s="60">
        <v>9808.2545428419999</v>
      </c>
      <c r="DQ128" s="41">
        <v>9329.4504111247988</v>
      </c>
    </row>
    <row r="129" spans="1:121" x14ac:dyDescent="0.2">
      <c r="A129" s="11" t="str">
        <f>VLOOKUP("&lt;Zeilentitel_2&gt;",Uebersetzungen!$B$3:$E$98,Uebersetzungen!$B$2+1,FALSE)</f>
        <v>Region Albula</v>
      </c>
      <c r="B129" s="50">
        <v>0</v>
      </c>
      <c r="C129" s="58">
        <v>0</v>
      </c>
      <c r="D129" s="58">
        <v>0</v>
      </c>
      <c r="E129" s="37">
        <v>0</v>
      </c>
      <c r="F129" s="50">
        <v>0</v>
      </c>
      <c r="G129" s="58">
        <v>0</v>
      </c>
      <c r="H129" s="58">
        <v>0</v>
      </c>
      <c r="I129" s="37">
        <v>0.94264381580000001</v>
      </c>
      <c r="J129" s="50">
        <v>0.94231257680000002</v>
      </c>
      <c r="K129" s="58">
        <v>0.94211431590000005</v>
      </c>
      <c r="L129" s="58">
        <v>0.94207476369999998</v>
      </c>
      <c r="M129" s="37">
        <v>0.94189346269999996</v>
      </c>
      <c r="N129" s="50">
        <v>0.93166120900000005</v>
      </c>
      <c r="O129" s="58">
        <v>1.8628232187</v>
      </c>
      <c r="P129" s="58">
        <v>2.7990462623000001</v>
      </c>
      <c r="Q129" s="37">
        <v>1.8640410132</v>
      </c>
      <c r="R129" s="50">
        <v>1.8612229179999999</v>
      </c>
      <c r="S129" s="58">
        <v>2.7617274981</v>
      </c>
      <c r="T129" s="58">
        <v>2.7606113533999999</v>
      </c>
      <c r="U129" s="37">
        <v>1.8321080474</v>
      </c>
      <c r="V129" s="50">
        <v>1.8297669009999999</v>
      </c>
      <c r="W129" s="58">
        <v>3.6913610836999999</v>
      </c>
      <c r="X129" s="58">
        <v>3.6909358425000001</v>
      </c>
      <c r="Y129" s="37">
        <v>1.8431573979</v>
      </c>
      <c r="Z129" s="50">
        <v>2.7826541351</v>
      </c>
      <c r="AA129" s="58">
        <v>1.8348858959000001</v>
      </c>
      <c r="AB129" s="58">
        <v>1.8236847226999999</v>
      </c>
      <c r="AC129" s="37">
        <v>0.89317864530000002</v>
      </c>
      <c r="AD129" s="50">
        <v>0.89656379590000002</v>
      </c>
      <c r="AE129" s="58">
        <v>0.89975169489999995</v>
      </c>
      <c r="AF129" s="58">
        <v>0.89389267679999995</v>
      </c>
      <c r="AG129" s="37">
        <v>0.89321279929999997</v>
      </c>
      <c r="AH129" s="50">
        <v>1.7853996088000001</v>
      </c>
      <c r="AI129" s="58">
        <v>1.8452939497999998</v>
      </c>
      <c r="AJ129" s="58">
        <v>2.7200797541000004</v>
      </c>
      <c r="AK129" s="37">
        <v>1.8484045089000001</v>
      </c>
      <c r="AL129" s="50">
        <v>1.8349875934000002</v>
      </c>
      <c r="AM129" s="58">
        <v>1.8077965279999999</v>
      </c>
      <c r="AN129" s="58">
        <v>1</v>
      </c>
      <c r="AO129" s="37">
        <v>0</v>
      </c>
      <c r="AP129" s="50">
        <v>0</v>
      </c>
      <c r="AQ129" s="58">
        <v>0</v>
      </c>
      <c r="AR129" s="58">
        <v>0</v>
      </c>
      <c r="AS129" s="37">
        <v>0</v>
      </c>
      <c r="AT129" s="50">
        <v>0</v>
      </c>
      <c r="AU129" s="58">
        <v>0.95630025780000005</v>
      </c>
      <c r="AV129" s="58">
        <v>0.91760594390000005</v>
      </c>
      <c r="AW129" s="37">
        <v>1.7915560121</v>
      </c>
      <c r="AX129" s="50">
        <v>6.2215511615999999</v>
      </c>
      <c r="AY129" s="58">
        <v>7.9196418785000002</v>
      </c>
      <c r="AZ129" s="58">
        <v>11.4091108627</v>
      </c>
      <c r="BA129" s="37">
        <v>12.5846130762</v>
      </c>
      <c r="BB129" s="50">
        <v>11.918302454999999</v>
      </c>
      <c r="BC129" s="58">
        <v>12.9253413286</v>
      </c>
      <c r="BD129" s="58">
        <v>15.073314514700002</v>
      </c>
      <c r="BE129" s="37">
        <v>15.140734202200001</v>
      </c>
      <c r="BF129" s="50">
        <v>16.7328316131</v>
      </c>
      <c r="BG129" s="58">
        <v>16.797833182300003</v>
      </c>
      <c r="BH129" s="58">
        <v>17.297932408099999</v>
      </c>
      <c r="BI129" s="37">
        <v>18.777089912899999</v>
      </c>
      <c r="BJ129" s="50">
        <v>20</v>
      </c>
      <c r="BK129" s="58">
        <v>25</v>
      </c>
      <c r="BL129" s="58">
        <v>25</v>
      </c>
      <c r="BM129" s="37">
        <v>24.520127946400002</v>
      </c>
      <c r="BN129" s="50">
        <v>28</v>
      </c>
      <c r="BO129" s="58">
        <v>30</v>
      </c>
      <c r="BP129" s="58">
        <v>32</v>
      </c>
      <c r="BQ129" s="37">
        <v>30</v>
      </c>
      <c r="BR129" s="50">
        <v>29</v>
      </c>
      <c r="BS129" s="58">
        <v>41</v>
      </c>
      <c r="BT129" s="58">
        <v>44</v>
      </c>
      <c r="BU129" s="37">
        <v>31</v>
      </c>
      <c r="BV129" s="50">
        <v>35</v>
      </c>
      <c r="BW129" s="58">
        <v>38</v>
      </c>
      <c r="BX129" s="58">
        <v>42</v>
      </c>
      <c r="BY129" s="37">
        <v>32</v>
      </c>
      <c r="BZ129" s="50">
        <v>32</v>
      </c>
      <c r="CA129" s="58">
        <v>49</v>
      </c>
      <c r="CB129" s="58">
        <v>53</v>
      </c>
      <c r="CC129" s="37">
        <v>36</v>
      </c>
      <c r="CD129" s="50">
        <v>40.418498370999998</v>
      </c>
      <c r="CE129" s="58">
        <v>51</v>
      </c>
      <c r="CF129" s="58">
        <v>54</v>
      </c>
      <c r="CG129" s="37">
        <v>47</v>
      </c>
      <c r="CH129" s="50">
        <v>52</v>
      </c>
      <c r="CI129" s="58">
        <v>69</v>
      </c>
      <c r="CJ129" s="58">
        <v>74</v>
      </c>
      <c r="CK129" s="37">
        <v>57.464159945999995</v>
      </c>
      <c r="CL129" s="50">
        <v>51.459338790000004</v>
      </c>
      <c r="CM129" s="58">
        <v>89.433679390000009</v>
      </c>
      <c r="CN129" s="58">
        <v>99.406358283999992</v>
      </c>
      <c r="CO129" s="37">
        <v>71.385103881999996</v>
      </c>
      <c r="CP129" s="50">
        <v>62.398859947999995</v>
      </c>
      <c r="CQ129" s="58">
        <v>95.387662536999997</v>
      </c>
      <c r="CR129" s="58">
        <v>107.381312022</v>
      </c>
      <c r="CS129" s="37">
        <v>74.384273825000008</v>
      </c>
      <c r="CT129" s="50">
        <v>80.358069040000004</v>
      </c>
      <c r="CU129" s="58">
        <v>109.366817568</v>
      </c>
      <c r="CV129" s="58">
        <v>111.366711172</v>
      </c>
      <c r="CW129" s="37">
        <v>99.372841077999993</v>
      </c>
      <c r="CX129" s="50">
        <v>82.355417814999996</v>
      </c>
      <c r="CY129" s="58">
        <v>103.355225539</v>
      </c>
      <c r="CZ129" s="58">
        <v>103.3563851</v>
      </c>
      <c r="DA129" s="37">
        <v>106.36089883299999</v>
      </c>
      <c r="DB129" s="50">
        <v>107.36401890499999</v>
      </c>
      <c r="DC129" s="58">
        <v>132.355024869</v>
      </c>
      <c r="DD129" s="58">
        <v>141.35119579900001</v>
      </c>
      <c r="DE129" s="37">
        <v>131.34054689800001</v>
      </c>
      <c r="DF129" s="50">
        <v>130.191164238</v>
      </c>
      <c r="DG129" s="58">
        <v>135.176068262</v>
      </c>
      <c r="DH129" s="58">
        <v>144.15861873099999</v>
      </c>
      <c r="DI129" s="73">
        <v>129.06418020699999</v>
      </c>
      <c r="DJ129" s="50">
        <v>146.38674747100001</v>
      </c>
      <c r="DK129" s="58">
        <v>153.71130877690001</v>
      </c>
      <c r="DL129" s="58">
        <v>151.19420494969998</v>
      </c>
      <c r="DM129" s="37">
        <v>141.81494701720001</v>
      </c>
      <c r="DN129" s="50">
        <v>128.69016845850001</v>
      </c>
      <c r="DO129" s="58">
        <v>133.31183105289998</v>
      </c>
      <c r="DP129" s="58">
        <v>129.91774165140001</v>
      </c>
      <c r="DQ129" s="37">
        <v>120.24662835379999</v>
      </c>
    </row>
    <row r="130" spans="1:121" x14ac:dyDescent="0.2">
      <c r="A130" s="11" t="str">
        <f>VLOOKUP("&lt;Zeilentitel_3&gt;",Uebersetzungen!$B$3:$E$98,Uebersetzungen!$B$2+1,FALSE)</f>
        <v>Region Bernina</v>
      </c>
      <c r="B130" s="50">
        <v>843.92608453000003</v>
      </c>
      <c r="C130" s="58">
        <v>814.3540552500001</v>
      </c>
      <c r="D130" s="58">
        <v>835.59567707999997</v>
      </c>
      <c r="E130" s="37">
        <v>781.70063628000003</v>
      </c>
      <c r="F130" s="50">
        <v>776.89957886999991</v>
      </c>
      <c r="G130" s="58">
        <v>741.57660497999996</v>
      </c>
      <c r="H130" s="58">
        <v>739.56604958000003</v>
      </c>
      <c r="I130" s="37">
        <v>705.68046658000003</v>
      </c>
      <c r="J130" s="50">
        <v>709.18214953000006</v>
      </c>
      <c r="K130" s="58">
        <v>715.75827353</v>
      </c>
      <c r="L130" s="58">
        <v>727.03912123000009</v>
      </c>
      <c r="M130" s="37">
        <v>689.38250192999999</v>
      </c>
      <c r="N130" s="50">
        <v>725.69415653999999</v>
      </c>
      <c r="O130" s="58">
        <v>741.37548472999993</v>
      </c>
      <c r="P130" s="58">
        <v>747.92102285999999</v>
      </c>
      <c r="Q130" s="37">
        <v>706.91670040000008</v>
      </c>
      <c r="R130" s="50">
        <v>748.59974903</v>
      </c>
      <c r="S130" s="58">
        <v>782.98081230999992</v>
      </c>
      <c r="T130" s="58">
        <v>771.52727983</v>
      </c>
      <c r="U130" s="37">
        <v>655.60355601000003</v>
      </c>
      <c r="V130" s="50">
        <v>678.95083571999999</v>
      </c>
      <c r="W130" s="58">
        <v>716.01787440999999</v>
      </c>
      <c r="X130" s="58">
        <v>738.71492016000002</v>
      </c>
      <c r="Y130" s="37">
        <v>709.03318835000005</v>
      </c>
      <c r="Z130" s="50">
        <v>714.98654426000007</v>
      </c>
      <c r="AA130" s="58">
        <v>731.05912517999991</v>
      </c>
      <c r="AB130" s="58">
        <v>732.75406161000001</v>
      </c>
      <c r="AC130" s="37">
        <v>663.56802063999999</v>
      </c>
      <c r="AD130" s="50">
        <v>687.98994188000006</v>
      </c>
      <c r="AE130" s="58">
        <v>688.45191348000003</v>
      </c>
      <c r="AF130" s="58">
        <v>686.99514478000003</v>
      </c>
      <c r="AG130" s="37">
        <v>581.43840753999996</v>
      </c>
      <c r="AH130" s="50">
        <v>625.14080744</v>
      </c>
      <c r="AI130" s="58">
        <v>681.03616680999994</v>
      </c>
      <c r="AJ130" s="58">
        <v>667.92031193999992</v>
      </c>
      <c r="AK130" s="37">
        <v>529.95104032999996</v>
      </c>
      <c r="AL130" s="50">
        <v>598.08111344000008</v>
      </c>
      <c r="AM130" s="58">
        <v>642.38798685999996</v>
      </c>
      <c r="AN130" s="58">
        <v>626.79024759000004</v>
      </c>
      <c r="AO130" s="37">
        <v>526.93591513000001</v>
      </c>
      <c r="AP130" s="50">
        <v>582.82751474999998</v>
      </c>
      <c r="AQ130" s="58">
        <v>628.89242000000002</v>
      </c>
      <c r="AR130" s="58">
        <v>645.69519812999999</v>
      </c>
      <c r="AS130" s="37">
        <v>567.44143488999998</v>
      </c>
      <c r="AT130" s="50">
        <v>622.60897987999999</v>
      </c>
      <c r="AU130" s="58">
        <v>671.47036894000007</v>
      </c>
      <c r="AV130" s="58">
        <v>677.14281215000005</v>
      </c>
      <c r="AW130" s="37">
        <v>566.59277613000006</v>
      </c>
      <c r="AX130" s="50">
        <v>634.33584402999998</v>
      </c>
      <c r="AY130" s="58">
        <v>661.28704997</v>
      </c>
      <c r="AZ130" s="58">
        <v>642.64998231000004</v>
      </c>
      <c r="BA130" s="37">
        <v>549.50543739</v>
      </c>
      <c r="BB130" s="50">
        <v>610.18080708000002</v>
      </c>
      <c r="BC130" s="58">
        <v>664.93349014</v>
      </c>
      <c r="BD130" s="58">
        <v>672.55333612999993</v>
      </c>
      <c r="BE130" s="37">
        <v>602.21984526999995</v>
      </c>
      <c r="BF130" s="50">
        <v>659.61374363999994</v>
      </c>
      <c r="BG130" s="58">
        <v>725.37796617000004</v>
      </c>
      <c r="BH130" s="58">
        <v>737.98241568999993</v>
      </c>
      <c r="BI130" s="37">
        <v>630.72455590000004</v>
      </c>
      <c r="BJ130" s="50">
        <v>667.44306445000007</v>
      </c>
      <c r="BK130" s="58">
        <v>762.98021303999997</v>
      </c>
      <c r="BL130" s="58">
        <v>790.26003048999996</v>
      </c>
      <c r="BM130" s="37">
        <v>638.21975651999992</v>
      </c>
      <c r="BN130" s="50">
        <v>725.07655362000003</v>
      </c>
      <c r="BO130" s="58">
        <v>853.84796981</v>
      </c>
      <c r="BP130" s="58">
        <v>883.28142826999999</v>
      </c>
      <c r="BQ130" s="37">
        <v>726.16006865000008</v>
      </c>
      <c r="BR130" s="50">
        <v>758.55074303000004</v>
      </c>
      <c r="BS130" s="58">
        <v>908.68278063000002</v>
      </c>
      <c r="BT130" s="58">
        <v>908.76847483000006</v>
      </c>
      <c r="BU130" s="37">
        <v>756.86429575</v>
      </c>
      <c r="BV130" s="50">
        <v>778.87553599</v>
      </c>
      <c r="BW130" s="58">
        <v>920.49657049000007</v>
      </c>
      <c r="BX130" s="58">
        <v>916.10916644999998</v>
      </c>
      <c r="BY130" s="37">
        <v>821.96897194000007</v>
      </c>
      <c r="BZ130" s="50">
        <v>786.67479391999996</v>
      </c>
      <c r="CA130" s="58">
        <v>928.22808974000009</v>
      </c>
      <c r="CB130" s="58">
        <v>978.14265225000008</v>
      </c>
      <c r="CC130" s="37">
        <v>855.86312519000001</v>
      </c>
      <c r="CD130" s="50">
        <v>845.18365844999994</v>
      </c>
      <c r="CE130" s="58">
        <v>980.15639134999992</v>
      </c>
      <c r="CF130" s="58">
        <v>1030.31538142</v>
      </c>
      <c r="CG130" s="37">
        <v>902.29271971999992</v>
      </c>
      <c r="CH130" s="50">
        <v>892.55028199000003</v>
      </c>
      <c r="CI130" s="58">
        <v>1018.55776967</v>
      </c>
      <c r="CJ130" s="58">
        <v>1032.6430759899999</v>
      </c>
      <c r="CK130" s="37">
        <v>915.44519132999994</v>
      </c>
      <c r="CL130" s="50">
        <v>893.05358971999999</v>
      </c>
      <c r="CM130" s="58">
        <v>1061.7663864799999</v>
      </c>
      <c r="CN130" s="58">
        <v>1084.85057654</v>
      </c>
      <c r="CO130" s="37">
        <v>973.06539538000004</v>
      </c>
      <c r="CP130" s="50">
        <v>973.94185982999988</v>
      </c>
      <c r="CQ130" s="58">
        <v>1119.2875400800001</v>
      </c>
      <c r="CR130" s="58">
        <v>1108.0896544500001</v>
      </c>
      <c r="CS130" s="37">
        <v>976.74752594999995</v>
      </c>
      <c r="CT130" s="50">
        <v>940.56819644999996</v>
      </c>
      <c r="CU130" s="58">
        <v>1148.4117327500001</v>
      </c>
      <c r="CV130" s="58">
        <v>1156.73440673</v>
      </c>
      <c r="CW130" s="37">
        <v>1036.1571562199999</v>
      </c>
      <c r="CX130" s="50">
        <v>1044.9793051699999</v>
      </c>
      <c r="CY130" s="58">
        <v>1225.8893660900001</v>
      </c>
      <c r="CZ130" s="58">
        <v>1232.1895905900001</v>
      </c>
      <c r="DA130" s="37">
        <v>1097.97101744</v>
      </c>
      <c r="DB130" s="50">
        <v>1121.8517585700001</v>
      </c>
      <c r="DC130" s="58">
        <v>1302.3576362200001</v>
      </c>
      <c r="DD130" s="58">
        <v>1338.5546348100002</v>
      </c>
      <c r="DE130" s="37">
        <v>1205.5553861799999</v>
      </c>
      <c r="DF130" s="50">
        <v>1209.8150470999999</v>
      </c>
      <c r="DG130" s="58">
        <v>1355.36375707</v>
      </c>
      <c r="DH130" s="58">
        <v>1378.31649943</v>
      </c>
      <c r="DI130" s="73">
        <v>1254.0876916100001</v>
      </c>
      <c r="DJ130" s="50">
        <v>1260.2854994699999</v>
      </c>
      <c r="DK130" s="58">
        <v>1326.06256977</v>
      </c>
      <c r="DL130" s="58">
        <v>1324.2589619300002</v>
      </c>
      <c r="DM130" s="37">
        <v>1282.9635884700001</v>
      </c>
      <c r="DN130" s="50">
        <v>1293.5745099599999</v>
      </c>
      <c r="DO130" s="58">
        <v>1375.59116193</v>
      </c>
      <c r="DP130" s="58">
        <v>1384.0453322600001</v>
      </c>
      <c r="DQ130" s="37">
        <v>1309.33926447</v>
      </c>
    </row>
    <row r="131" spans="1:121" x14ac:dyDescent="0.2">
      <c r="A131" s="11" t="str">
        <f>VLOOKUP("&lt;Zeilentitel_4&gt;",Uebersetzungen!$B$3:$E$98,Uebersetzungen!$B$2+1,FALSE)</f>
        <v>Region Engiadina Bassa/Val Müstair</v>
      </c>
      <c r="B131" s="50">
        <v>998.67639380599985</v>
      </c>
      <c r="C131" s="58">
        <v>916.53426911099996</v>
      </c>
      <c r="D131" s="58">
        <v>918.15490455600002</v>
      </c>
      <c r="E131" s="37">
        <v>900.38764482099998</v>
      </c>
      <c r="F131" s="50">
        <v>891.0945218039999</v>
      </c>
      <c r="G131" s="58">
        <v>889.11415452099993</v>
      </c>
      <c r="H131" s="58">
        <v>870.30748774299991</v>
      </c>
      <c r="I131" s="37">
        <v>812.60755908200008</v>
      </c>
      <c r="J131" s="50">
        <v>784.31742095100003</v>
      </c>
      <c r="K131" s="58">
        <v>793.63264666999999</v>
      </c>
      <c r="L131" s="58">
        <v>819.95993983699987</v>
      </c>
      <c r="M131" s="37">
        <v>803.28930500500007</v>
      </c>
      <c r="N131" s="50">
        <v>804.0845971839999</v>
      </c>
      <c r="O131" s="58">
        <v>793.20671766400005</v>
      </c>
      <c r="P131" s="58">
        <v>802.98349823299998</v>
      </c>
      <c r="Q131" s="37">
        <v>856.73887726700002</v>
      </c>
      <c r="R131" s="50">
        <v>836.95179318400005</v>
      </c>
      <c r="S131" s="58">
        <v>829.42937544500001</v>
      </c>
      <c r="T131" s="58">
        <v>826.39919625999994</v>
      </c>
      <c r="U131" s="37">
        <v>877.50485848699998</v>
      </c>
      <c r="V131" s="50">
        <v>834.88438549099988</v>
      </c>
      <c r="W131" s="58">
        <v>844.19493033999993</v>
      </c>
      <c r="X131" s="58">
        <v>856.36752074099991</v>
      </c>
      <c r="Y131" s="37">
        <v>911.21377797699995</v>
      </c>
      <c r="Z131" s="50">
        <v>875.26883982899994</v>
      </c>
      <c r="AA131" s="58">
        <v>828.81668291200003</v>
      </c>
      <c r="AB131" s="58">
        <v>842.78588813800002</v>
      </c>
      <c r="AC131" s="37">
        <v>832.48112911399994</v>
      </c>
      <c r="AD131" s="50">
        <v>768.87461013799998</v>
      </c>
      <c r="AE131" s="58">
        <v>787.17693817099996</v>
      </c>
      <c r="AF131" s="58">
        <v>812.31443746600007</v>
      </c>
      <c r="AG131" s="37">
        <v>754.84585424499994</v>
      </c>
      <c r="AH131" s="50">
        <v>793.39887610300002</v>
      </c>
      <c r="AI131" s="58">
        <v>783.51388196699997</v>
      </c>
      <c r="AJ131" s="58">
        <v>770.34399338699995</v>
      </c>
      <c r="AK131" s="37">
        <v>665.31700958780004</v>
      </c>
      <c r="AL131" s="50">
        <v>667.82570440099994</v>
      </c>
      <c r="AM131" s="58">
        <v>713.56851175000008</v>
      </c>
      <c r="AN131" s="58">
        <v>701.61085301700007</v>
      </c>
      <c r="AO131" s="37">
        <v>638.43426906569994</v>
      </c>
      <c r="AP131" s="50">
        <v>652.24746819300003</v>
      </c>
      <c r="AQ131" s="58">
        <v>699.54500819899999</v>
      </c>
      <c r="AR131" s="58">
        <v>708.72954247100006</v>
      </c>
      <c r="AS131" s="37">
        <v>668.68509148539999</v>
      </c>
      <c r="AT131" s="50">
        <v>709.08186353999997</v>
      </c>
      <c r="AU131" s="58">
        <v>754.30291775600006</v>
      </c>
      <c r="AV131" s="58">
        <v>769.28073428900007</v>
      </c>
      <c r="AW131" s="37">
        <v>712.52084852180008</v>
      </c>
      <c r="AX131" s="50">
        <v>754.76427146599997</v>
      </c>
      <c r="AY131" s="58">
        <v>815.37174005199995</v>
      </c>
      <c r="AZ131" s="58">
        <v>809.422753586</v>
      </c>
      <c r="BA131" s="37">
        <v>769.32067829100004</v>
      </c>
      <c r="BB131" s="50">
        <v>789.31818495300001</v>
      </c>
      <c r="BC131" s="58">
        <v>844.94576496799993</v>
      </c>
      <c r="BD131" s="58">
        <v>851.38209783100001</v>
      </c>
      <c r="BE131" s="37">
        <v>819.50571591899995</v>
      </c>
      <c r="BF131" s="50">
        <v>855.84793772600005</v>
      </c>
      <c r="BG131" s="58">
        <v>887.82738798600008</v>
      </c>
      <c r="BH131" s="58">
        <v>892.97421230500004</v>
      </c>
      <c r="BI131" s="37">
        <v>865.05100452299985</v>
      </c>
      <c r="BJ131" s="50">
        <v>909.64501907099998</v>
      </c>
      <c r="BK131" s="58">
        <v>1045.5230166200001</v>
      </c>
      <c r="BL131" s="58">
        <v>1045.8047522429999</v>
      </c>
      <c r="BM131" s="37">
        <v>911.01232256000003</v>
      </c>
      <c r="BN131" s="50">
        <v>926.47590463999995</v>
      </c>
      <c r="BO131" s="58">
        <v>1101.6307520600001</v>
      </c>
      <c r="BP131" s="58">
        <v>1136.33882096</v>
      </c>
      <c r="BQ131" s="37">
        <v>985.63183621000007</v>
      </c>
      <c r="BR131" s="50">
        <v>960.08668007100005</v>
      </c>
      <c r="BS131" s="58">
        <v>1154.68365733</v>
      </c>
      <c r="BT131" s="58">
        <v>1155.1994389000001</v>
      </c>
      <c r="BU131" s="37">
        <v>1031.9810518929999</v>
      </c>
      <c r="BV131" s="50">
        <v>1032.890715513</v>
      </c>
      <c r="BW131" s="58">
        <v>1186.956615284</v>
      </c>
      <c r="BX131" s="58">
        <v>1223.37065205</v>
      </c>
      <c r="BY131" s="37">
        <v>1113.8749782689999</v>
      </c>
      <c r="BZ131" s="50">
        <v>1065.0788768279999</v>
      </c>
      <c r="CA131" s="58">
        <v>1203.555013464</v>
      </c>
      <c r="CB131" s="58">
        <v>1236.5934853449999</v>
      </c>
      <c r="CC131" s="37">
        <v>1148.1379787349999</v>
      </c>
      <c r="CD131" s="50">
        <v>1101.017742082</v>
      </c>
      <c r="CE131" s="58">
        <v>1241.72345692</v>
      </c>
      <c r="CF131" s="58">
        <v>1256.22812146</v>
      </c>
      <c r="CG131" s="37">
        <v>1190.721208872</v>
      </c>
      <c r="CH131" s="50">
        <v>1169.9790608320002</v>
      </c>
      <c r="CI131" s="58">
        <v>1280.29723541</v>
      </c>
      <c r="CJ131" s="58">
        <v>1319.8175184900001</v>
      </c>
      <c r="CK131" s="37">
        <v>1231.3566617619999</v>
      </c>
      <c r="CL131" s="50">
        <v>1186.1893720810001</v>
      </c>
      <c r="CM131" s="58">
        <v>1296.33797254</v>
      </c>
      <c r="CN131" s="58">
        <v>1327.0867770300001</v>
      </c>
      <c r="CO131" s="37">
        <v>1244.7248176119999</v>
      </c>
      <c r="CP131" s="50">
        <v>1227.4316715780001</v>
      </c>
      <c r="CQ131" s="58">
        <v>1342.23504862</v>
      </c>
      <c r="CR131" s="58">
        <v>1379.5392958900002</v>
      </c>
      <c r="CS131" s="37">
        <v>1294.92136912</v>
      </c>
      <c r="CT131" s="50">
        <v>1271.6936589699999</v>
      </c>
      <c r="CU131" s="58">
        <v>1388.64906621</v>
      </c>
      <c r="CV131" s="58">
        <v>1435.26765243</v>
      </c>
      <c r="CW131" s="37">
        <v>1322.4375278900002</v>
      </c>
      <c r="CX131" s="50">
        <v>1333.93503207</v>
      </c>
      <c r="CY131" s="58">
        <v>1509.9760023599999</v>
      </c>
      <c r="CZ131" s="58">
        <v>1535.12976766</v>
      </c>
      <c r="DA131" s="37">
        <v>1468.489692637</v>
      </c>
      <c r="DB131" s="50">
        <v>1444.123720781</v>
      </c>
      <c r="DC131" s="58">
        <v>1578.2925616299999</v>
      </c>
      <c r="DD131" s="58">
        <v>1618.6051859300001</v>
      </c>
      <c r="DE131" s="37">
        <v>1544.6878238899999</v>
      </c>
      <c r="DF131" s="50">
        <v>1534.758217696</v>
      </c>
      <c r="DG131" s="58">
        <v>1645.6796452599999</v>
      </c>
      <c r="DH131" s="58">
        <v>1674.1329845799996</v>
      </c>
      <c r="DI131" s="73">
        <v>1616.2833199699999</v>
      </c>
      <c r="DJ131" s="50">
        <v>1599.22853418</v>
      </c>
      <c r="DK131" s="58">
        <v>1629.3978181699999</v>
      </c>
      <c r="DL131" s="58">
        <v>1610.85562974</v>
      </c>
      <c r="DM131" s="37">
        <v>1598.7208223090001</v>
      </c>
      <c r="DN131" s="50">
        <v>1575.9943134360001</v>
      </c>
      <c r="DO131" s="58">
        <v>1611.7334971600001</v>
      </c>
      <c r="DP131" s="58">
        <v>1620.2197072499998</v>
      </c>
      <c r="DQ131" s="37">
        <v>1553.9192713800001</v>
      </c>
    </row>
    <row r="132" spans="1:121" x14ac:dyDescent="0.2">
      <c r="A132" s="11" t="str">
        <f>VLOOKUP("&lt;Zeilentitel_5&gt;",Uebersetzungen!$B$3:$E$98,Uebersetzungen!$B$2+1,FALSE)</f>
        <v>Region Imboden</v>
      </c>
      <c r="B132" s="50">
        <v>0</v>
      </c>
      <c r="C132" s="58">
        <v>0</v>
      </c>
      <c r="D132" s="58">
        <v>0</v>
      </c>
      <c r="E132" s="37">
        <v>0</v>
      </c>
      <c r="F132" s="50">
        <v>0</v>
      </c>
      <c r="G132" s="58">
        <v>0</v>
      </c>
      <c r="H132" s="58">
        <v>0</v>
      </c>
      <c r="I132" s="37">
        <v>0</v>
      </c>
      <c r="J132" s="50">
        <v>0</v>
      </c>
      <c r="K132" s="58">
        <v>0</v>
      </c>
      <c r="L132" s="58">
        <v>0.95049136560000003</v>
      </c>
      <c r="M132" s="37">
        <v>1.9192298191999999</v>
      </c>
      <c r="N132" s="50">
        <v>1.8979386550999999</v>
      </c>
      <c r="O132" s="58">
        <v>1.8994392486</v>
      </c>
      <c r="P132" s="58">
        <v>1.903723898</v>
      </c>
      <c r="Q132" s="37">
        <v>0.95583703080000004</v>
      </c>
      <c r="R132" s="50">
        <v>0.95657660700000002</v>
      </c>
      <c r="S132" s="58">
        <v>0.96815301379999996</v>
      </c>
      <c r="T132" s="58">
        <v>0.95256127040000005</v>
      </c>
      <c r="U132" s="37">
        <v>0.95422619669999997</v>
      </c>
      <c r="V132" s="50">
        <v>0.95370347649999998</v>
      </c>
      <c r="W132" s="58">
        <v>0.95168040850000002</v>
      </c>
      <c r="X132" s="58">
        <v>0.95173206539999999</v>
      </c>
      <c r="Y132" s="37">
        <v>0.95130743630000003</v>
      </c>
      <c r="Z132" s="50">
        <v>0.94869390440000001</v>
      </c>
      <c r="AA132" s="58">
        <v>0.9451371677</v>
      </c>
      <c r="AB132" s="58">
        <v>2.9897612825</v>
      </c>
      <c r="AC132" s="37">
        <v>3.9881167571000002</v>
      </c>
      <c r="AD132" s="50">
        <v>5.9766955225</v>
      </c>
      <c r="AE132" s="58">
        <v>5.9785155300999993</v>
      </c>
      <c r="AF132" s="58">
        <v>4.9685025625000003</v>
      </c>
      <c r="AG132" s="37">
        <v>3.9700012177000001</v>
      </c>
      <c r="AH132" s="50">
        <v>3.9689382147999996</v>
      </c>
      <c r="AI132" s="58">
        <v>3.9781507577999999</v>
      </c>
      <c r="AJ132" s="58">
        <v>3.9783709016</v>
      </c>
      <c r="AK132" s="37">
        <v>3.9852599653</v>
      </c>
      <c r="AL132" s="50">
        <v>3.9776943313000004</v>
      </c>
      <c r="AM132" s="58">
        <v>4.8816698318</v>
      </c>
      <c r="AN132" s="58">
        <v>4.7347319429999999</v>
      </c>
      <c r="AO132" s="37">
        <v>0</v>
      </c>
      <c r="AP132" s="50">
        <v>0</v>
      </c>
      <c r="AQ132" s="58">
        <v>3.869894784</v>
      </c>
      <c r="AR132" s="58">
        <v>3.8695338220000002</v>
      </c>
      <c r="AS132" s="37">
        <v>3.8650378706000001</v>
      </c>
      <c r="AT132" s="50">
        <v>6.3718572131000002</v>
      </c>
      <c r="AU132" s="58">
        <v>11.0802028626</v>
      </c>
      <c r="AV132" s="58">
        <v>10.948634956200001</v>
      </c>
      <c r="AW132" s="37">
        <v>12.883386009500001</v>
      </c>
      <c r="AX132" s="50">
        <v>8.3789513139</v>
      </c>
      <c r="AY132" s="58">
        <v>10.1944984414</v>
      </c>
      <c r="AZ132" s="58">
        <v>15.460742347699998</v>
      </c>
      <c r="BA132" s="37">
        <v>15.993883457799999</v>
      </c>
      <c r="BB132" s="50">
        <v>17.6097548752</v>
      </c>
      <c r="BC132" s="58">
        <v>21.115588276800001</v>
      </c>
      <c r="BD132" s="58">
        <v>21.819107153299999</v>
      </c>
      <c r="BE132" s="37">
        <v>24.0444268677</v>
      </c>
      <c r="BF132" s="50">
        <v>24.121064158399999</v>
      </c>
      <c r="BG132" s="58">
        <v>23.1185577205</v>
      </c>
      <c r="BH132" s="58">
        <v>23.096800651999999</v>
      </c>
      <c r="BI132" s="37">
        <v>18.44540477</v>
      </c>
      <c r="BJ132" s="50">
        <v>18.5137319482</v>
      </c>
      <c r="BK132" s="58">
        <v>20.513066853200002</v>
      </c>
      <c r="BL132" s="58">
        <v>24.512626381</v>
      </c>
      <c r="BM132" s="37">
        <v>14.520127946399999</v>
      </c>
      <c r="BN132" s="50">
        <v>15</v>
      </c>
      <c r="BO132" s="58">
        <v>27</v>
      </c>
      <c r="BP132" s="58">
        <v>33</v>
      </c>
      <c r="BQ132" s="37">
        <v>16</v>
      </c>
      <c r="BR132" s="50">
        <v>21</v>
      </c>
      <c r="BS132" s="58">
        <v>27</v>
      </c>
      <c r="BT132" s="58">
        <v>28</v>
      </c>
      <c r="BU132" s="37">
        <v>13</v>
      </c>
      <c r="BV132" s="50">
        <v>21</v>
      </c>
      <c r="BW132" s="58">
        <v>29</v>
      </c>
      <c r="BX132" s="58">
        <v>30</v>
      </c>
      <c r="BY132" s="37">
        <v>23</v>
      </c>
      <c r="BZ132" s="50">
        <v>28</v>
      </c>
      <c r="CA132" s="58">
        <v>34</v>
      </c>
      <c r="CB132" s="58">
        <v>33.498025001999999</v>
      </c>
      <c r="CC132" s="37">
        <v>26.470625951000002</v>
      </c>
      <c r="CD132" s="50">
        <v>27.466477011000002</v>
      </c>
      <c r="CE132" s="58">
        <v>38.481206904000004</v>
      </c>
      <c r="CF132" s="58">
        <v>31.472986645999999</v>
      </c>
      <c r="CG132" s="37">
        <v>27.457121587</v>
      </c>
      <c r="CH132" s="50">
        <v>28.442309817000002</v>
      </c>
      <c r="CI132" s="58">
        <v>35.448279429999999</v>
      </c>
      <c r="CJ132" s="58">
        <v>37.454846285999999</v>
      </c>
      <c r="CK132" s="37">
        <v>34.437692057999996</v>
      </c>
      <c r="CL132" s="50">
        <v>39.428136969000001</v>
      </c>
      <c r="CM132" s="58">
        <v>42.456584399</v>
      </c>
      <c r="CN132" s="58">
        <v>43.479822881000004</v>
      </c>
      <c r="CO132" s="37">
        <v>37.470432752100002</v>
      </c>
      <c r="CP132" s="50">
        <v>43.465945965000003</v>
      </c>
      <c r="CQ132" s="58">
        <v>44.476431966</v>
      </c>
      <c r="CR132" s="58">
        <v>39.482039510999996</v>
      </c>
      <c r="CS132" s="37">
        <v>36.454557874000002</v>
      </c>
      <c r="CT132" s="50">
        <v>48.456018063000002</v>
      </c>
      <c r="CU132" s="58">
        <v>48.456265870999999</v>
      </c>
      <c r="CV132" s="58">
        <v>49.469922608000005</v>
      </c>
      <c r="CW132" s="37">
        <v>51.372841077799997</v>
      </c>
      <c r="CX132" s="50">
        <v>55.824018975499996</v>
      </c>
      <c r="CY132" s="58">
        <v>63.852523130199998</v>
      </c>
      <c r="CZ132" s="58">
        <v>64.843125536300008</v>
      </c>
      <c r="DA132" s="37">
        <v>52.827485030199995</v>
      </c>
      <c r="DB132" s="50">
        <v>63.814694235399998</v>
      </c>
      <c r="DC132" s="58">
        <v>72.183781987199993</v>
      </c>
      <c r="DD132" s="58">
        <v>70.176543792899992</v>
      </c>
      <c r="DE132" s="37">
        <v>72.156588656400004</v>
      </c>
      <c r="DF132" s="50">
        <v>68.337250463999993</v>
      </c>
      <c r="DG132" s="58">
        <v>87.310932194100005</v>
      </c>
      <c r="DH132" s="58">
        <v>87.295386803300005</v>
      </c>
      <c r="DI132" s="73">
        <v>67.2768536074</v>
      </c>
      <c r="DJ132" s="50">
        <v>81.56964828000001</v>
      </c>
      <c r="DK132" s="58">
        <v>85.124747152600008</v>
      </c>
      <c r="DL132" s="58">
        <v>90.900477814399991</v>
      </c>
      <c r="DM132" s="37">
        <v>83.574510293999992</v>
      </c>
      <c r="DN132" s="50">
        <v>92.97180049779999</v>
      </c>
      <c r="DO132" s="58">
        <v>98.280774932000014</v>
      </c>
      <c r="DP132" s="58">
        <v>98.875481163699988</v>
      </c>
      <c r="DQ132" s="37">
        <v>97.286594699199981</v>
      </c>
    </row>
    <row r="133" spans="1:121" x14ac:dyDescent="0.2">
      <c r="A133" s="11" t="str">
        <f>VLOOKUP("&lt;Zeilentitel_6&gt;",Uebersetzungen!$B$3:$E$98,Uebersetzungen!$B$2+1,FALSE)</f>
        <v>Region Landquart</v>
      </c>
      <c r="B133" s="50">
        <v>12.361900469</v>
      </c>
      <c r="C133" s="58">
        <v>11.448762224199999</v>
      </c>
      <c r="D133" s="58">
        <v>10.4905979567</v>
      </c>
      <c r="E133" s="37">
        <v>10.482665728299999</v>
      </c>
      <c r="F133" s="50">
        <v>8.5197736770999999</v>
      </c>
      <c r="G133" s="58">
        <v>5.7094031219999994</v>
      </c>
      <c r="H133" s="58">
        <v>5.7236379565000002</v>
      </c>
      <c r="I133" s="37">
        <v>7.6435520169000011</v>
      </c>
      <c r="J133" s="50">
        <v>7.6521811699000004</v>
      </c>
      <c r="K133" s="58">
        <v>11.4097915743</v>
      </c>
      <c r="L133" s="58">
        <v>11.3978692305</v>
      </c>
      <c r="M133" s="37">
        <v>12.3755231349</v>
      </c>
      <c r="N133" s="50">
        <v>12.5291279997</v>
      </c>
      <c r="O133" s="58">
        <v>11.5044732276</v>
      </c>
      <c r="P133" s="58">
        <v>18.204020873300003</v>
      </c>
      <c r="Q133" s="37">
        <v>15.415716936900001</v>
      </c>
      <c r="R133" s="50">
        <v>14.4392658727</v>
      </c>
      <c r="S133" s="58">
        <v>15.397400149400001</v>
      </c>
      <c r="T133" s="58">
        <v>25.9065391916</v>
      </c>
      <c r="U133" s="37">
        <v>26.8589108225</v>
      </c>
      <c r="V133" s="50">
        <v>26.828028235799998</v>
      </c>
      <c r="W133" s="58">
        <v>29.644862964300003</v>
      </c>
      <c r="X133" s="58">
        <v>32.498949701400001</v>
      </c>
      <c r="Y133" s="37">
        <v>34.377093627500003</v>
      </c>
      <c r="Z133" s="50">
        <v>37.275334921499997</v>
      </c>
      <c r="AA133" s="58">
        <v>37.217660220799999</v>
      </c>
      <c r="AB133" s="58">
        <v>34.843774164599999</v>
      </c>
      <c r="AC133" s="37">
        <v>34.833747123999999</v>
      </c>
      <c r="AD133" s="50">
        <v>32.889290899800002</v>
      </c>
      <c r="AE133" s="58">
        <v>32.892653819400003</v>
      </c>
      <c r="AF133" s="58">
        <v>35.8064511233</v>
      </c>
      <c r="AG133" s="37">
        <v>36.789809546200004</v>
      </c>
      <c r="AH133" s="50">
        <v>35.7706420341</v>
      </c>
      <c r="AI133" s="58">
        <v>34.834988995099998</v>
      </c>
      <c r="AJ133" s="58">
        <v>40.8107806943</v>
      </c>
      <c r="AK133" s="37">
        <v>40.876991356200001</v>
      </c>
      <c r="AL133" s="50">
        <v>40.810398943300001</v>
      </c>
      <c r="AM133" s="58">
        <v>42.8343772606</v>
      </c>
      <c r="AN133" s="58">
        <v>55.958736829199999</v>
      </c>
      <c r="AO133" s="37">
        <v>51.701954120799996</v>
      </c>
      <c r="AP133" s="50">
        <v>51.398770222299994</v>
      </c>
      <c r="AQ133" s="58">
        <v>56.692726278500004</v>
      </c>
      <c r="AR133" s="58">
        <v>61.330161864399997</v>
      </c>
      <c r="AS133" s="37">
        <v>62.396192214700001</v>
      </c>
      <c r="AT133" s="50">
        <v>57.075173916399997</v>
      </c>
      <c r="AU133" s="58">
        <v>57.548747206599998</v>
      </c>
      <c r="AV133" s="58">
        <v>59.307732952700007</v>
      </c>
      <c r="AW133" s="37">
        <v>62.470846111100002</v>
      </c>
      <c r="AX133" s="50">
        <v>63.490030176399998</v>
      </c>
      <c r="AY133" s="58">
        <v>65.913111704399995</v>
      </c>
      <c r="AZ133" s="58">
        <v>55.242349858099999</v>
      </c>
      <c r="BA133" s="37">
        <v>55.3055387279</v>
      </c>
      <c r="BB133" s="50">
        <v>93.717348544699988</v>
      </c>
      <c r="BC133" s="58">
        <v>96.804670295899996</v>
      </c>
      <c r="BD133" s="58">
        <v>95.303668065799997</v>
      </c>
      <c r="BE133" s="37">
        <v>99.551496786399994</v>
      </c>
      <c r="BF133" s="50">
        <v>107.13571617869999</v>
      </c>
      <c r="BG133" s="58">
        <v>124.44289152549999</v>
      </c>
      <c r="BH133" s="58">
        <v>134.4017898203</v>
      </c>
      <c r="BI133" s="37">
        <v>143.33103744069999</v>
      </c>
      <c r="BJ133" s="50">
        <v>123.546358701</v>
      </c>
      <c r="BK133" s="58">
        <v>136.56955598299999</v>
      </c>
      <c r="BL133" s="58">
        <v>144</v>
      </c>
      <c r="BM133" s="37">
        <v>141</v>
      </c>
      <c r="BN133" s="50">
        <v>147</v>
      </c>
      <c r="BO133" s="58">
        <v>150</v>
      </c>
      <c r="BP133" s="58">
        <v>152.16467127999999</v>
      </c>
      <c r="BQ133" s="37">
        <v>158.15163025999999</v>
      </c>
      <c r="BR133" s="50">
        <v>152.13133560400001</v>
      </c>
      <c r="BS133" s="58">
        <v>156.18651914999998</v>
      </c>
      <c r="BT133" s="58">
        <v>164.19178163999999</v>
      </c>
      <c r="BU133" s="37">
        <v>165.1699271</v>
      </c>
      <c r="BV133" s="50">
        <v>175.48026863299998</v>
      </c>
      <c r="BW133" s="58">
        <v>180.48872459400002</v>
      </c>
      <c r="BX133" s="58">
        <v>177.84785613000003</v>
      </c>
      <c r="BY133" s="37">
        <v>177.792706114</v>
      </c>
      <c r="BZ133" s="50">
        <v>172.40672571299999</v>
      </c>
      <c r="CA133" s="58">
        <v>185.860759395</v>
      </c>
      <c r="CB133" s="58">
        <v>195.85627099999999</v>
      </c>
      <c r="CC133" s="37">
        <v>180.81271797400001</v>
      </c>
      <c r="CD133" s="50">
        <v>178.93295402000001</v>
      </c>
      <c r="CE133" s="58">
        <v>188.96241380999999</v>
      </c>
      <c r="CF133" s="58">
        <v>188.94597328999998</v>
      </c>
      <c r="CG133" s="37">
        <v>180.91424317000002</v>
      </c>
      <c r="CH133" s="50">
        <v>169.36382524679999</v>
      </c>
      <c r="CI133" s="58">
        <v>182.95498278389999</v>
      </c>
      <c r="CJ133" s="58">
        <v>181.31322726939999</v>
      </c>
      <c r="CK133" s="37">
        <v>177.464159946</v>
      </c>
      <c r="CL133" s="50">
        <v>191.918677581</v>
      </c>
      <c r="CM133" s="58">
        <v>208.86735877979999</v>
      </c>
      <c r="CN133" s="58">
        <v>215.8127165672</v>
      </c>
      <c r="CO133" s="37">
        <v>208.77020776379999</v>
      </c>
      <c r="CP133" s="50">
        <v>211.1965798466</v>
      </c>
      <c r="CQ133" s="58">
        <v>225.16298761339999</v>
      </c>
      <c r="CR133" s="58">
        <v>229.76262404319999</v>
      </c>
      <c r="CS133" s="37">
        <v>228.38427382500001</v>
      </c>
      <c r="CT133" s="50">
        <v>241.35806904</v>
      </c>
      <c r="CU133" s="58">
        <v>236.36681756799999</v>
      </c>
      <c r="CV133" s="58">
        <v>236.10013351399999</v>
      </c>
      <c r="CW133" s="37">
        <v>237.11852323599999</v>
      </c>
      <c r="CX133" s="50">
        <v>236.06625344</v>
      </c>
      <c r="CY133" s="58">
        <v>239.065676618</v>
      </c>
      <c r="CZ133" s="58">
        <v>242.28226978000001</v>
      </c>
      <c r="DA133" s="37">
        <v>238.08269650299999</v>
      </c>
      <c r="DB133" s="50">
        <v>253.668837475</v>
      </c>
      <c r="DC133" s="58">
        <v>257.98931520899998</v>
      </c>
      <c r="DD133" s="58">
        <v>263.31848811899999</v>
      </c>
      <c r="DE133" s="37">
        <v>259.70273449000001</v>
      </c>
      <c r="DF133" s="50">
        <v>277.68625231999999</v>
      </c>
      <c r="DG133" s="58">
        <v>279.24372877999997</v>
      </c>
      <c r="DH133" s="58">
        <v>277.18154720999996</v>
      </c>
      <c r="DI133" s="73">
        <v>270.38426803999999</v>
      </c>
      <c r="DJ133" s="50">
        <v>279.77256393900001</v>
      </c>
      <c r="DK133" s="58">
        <v>286.86283219000001</v>
      </c>
      <c r="DL133" s="58">
        <v>285.98979563370006</v>
      </c>
      <c r="DM133" s="37">
        <v>294.01866188849999</v>
      </c>
      <c r="DN133" s="50">
        <v>293.26340919899997</v>
      </c>
      <c r="DO133" s="58">
        <v>303.87556636759996</v>
      </c>
      <c r="DP133" s="58">
        <v>300.09648382400002</v>
      </c>
      <c r="DQ133" s="37">
        <v>301.1179306514</v>
      </c>
    </row>
    <row r="134" spans="1:121" x14ac:dyDescent="0.2">
      <c r="A134" s="11" t="str">
        <f>VLOOKUP("&lt;Zeilentitel_7&gt;",Uebersetzungen!$B$3:$E$98,Uebersetzungen!$B$2+1,FALSE)</f>
        <v>Region Maloja</v>
      </c>
      <c r="B134" s="50">
        <v>1359.4545417640002</v>
      </c>
      <c r="C134" s="58">
        <v>1311.1817359521001</v>
      </c>
      <c r="D134" s="58">
        <v>1309.2602886985001</v>
      </c>
      <c r="E134" s="37">
        <v>1247.2932612005998</v>
      </c>
      <c r="F134" s="50">
        <v>1233.6743581067999</v>
      </c>
      <c r="G134" s="58">
        <v>1196.1212468618999</v>
      </c>
      <c r="H134" s="58">
        <v>1207.3004741983</v>
      </c>
      <c r="I134" s="37">
        <v>1145.5616461515999</v>
      </c>
      <c r="J134" s="50">
        <v>1182.8506050993001</v>
      </c>
      <c r="K134" s="58">
        <v>1209.6630629336</v>
      </c>
      <c r="L134" s="58">
        <v>1234.6597093942</v>
      </c>
      <c r="M134" s="37">
        <v>1281.0604435989001</v>
      </c>
      <c r="N134" s="50">
        <v>1302.0412524256999</v>
      </c>
      <c r="O134" s="58">
        <v>1348.9355700585002</v>
      </c>
      <c r="P134" s="58">
        <v>1391.2963108345</v>
      </c>
      <c r="Q134" s="37">
        <v>1400.6514108516997</v>
      </c>
      <c r="R134" s="50">
        <v>1432.2344779983998</v>
      </c>
      <c r="S134" s="58">
        <v>1522.0528210846001</v>
      </c>
      <c r="T134" s="58">
        <v>1523.9408742767998</v>
      </c>
      <c r="U134" s="37">
        <v>1566.1599034291999</v>
      </c>
      <c r="V134" s="50">
        <v>1583.9855662697003</v>
      </c>
      <c r="W134" s="58">
        <v>1692.1113039830998</v>
      </c>
      <c r="X134" s="58">
        <v>1741.2071384144001</v>
      </c>
      <c r="Y134" s="37">
        <v>1825.8749055767998</v>
      </c>
      <c r="Z134" s="50">
        <v>1816.8241273611998</v>
      </c>
      <c r="AA134" s="58">
        <v>1817.1911832996</v>
      </c>
      <c r="AB134" s="58">
        <v>1790.6569991877</v>
      </c>
      <c r="AC134" s="37">
        <v>1696.2325566671002</v>
      </c>
      <c r="AD134" s="50">
        <v>1688.9657871495001</v>
      </c>
      <c r="AE134" s="58">
        <v>1763.0788252829998</v>
      </c>
      <c r="AF134" s="58">
        <v>1784.0694624226001</v>
      </c>
      <c r="AG134" s="37">
        <v>1591.3415712759002</v>
      </c>
      <c r="AH134" s="50">
        <v>1704.7180526809998</v>
      </c>
      <c r="AI134" s="58">
        <v>1813.3872687047999</v>
      </c>
      <c r="AJ134" s="58">
        <v>1738.7443321502001</v>
      </c>
      <c r="AK134" s="37">
        <v>1466.8947889576</v>
      </c>
      <c r="AL134" s="50">
        <v>1578.8564125813998</v>
      </c>
      <c r="AM134" s="58">
        <v>1660.3678070210001</v>
      </c>
      <c r="AN134" s="58">
        <v>1586.2622100015001</v>
      </c>
      <c r="AO134" s="37">
        <v>1433.0571307915</v>
      </c>
      <c r="AP134" s="50">
        <v>1479.129581467</v>
      </c>
      <c r="AQ134" s="58">
        <v>1610.1798901256998</v>
      </c>
      <c r="AR134" s="58">
        <v>1621.1865965284001</v>
      </c>
      <c r="AS134" s="37">
        <v>1433.5099558353998</v>
      </c>
      <c r="AT134" s="50">
        <v>1568.67097152</v>
      </c>
      <c r="AU134" s="58">
        <v>1716.1277128881002</v>
      </c>
      <c r="AV134" s="58">
        <v>1731.3275242248999</v>
      </c>
      <c r="AW134" s="37">
        <v>1597.8791634184001</v>
      </c>
      <c r="AX134" s="50">
        <v>1714.9752042884995</v>
      </c>
      <c r="AY134" s="58">
        <v>1821.8530132438996</v>
      </c>
      <c r="AZ134" s="58">
        <v>1821.2398924622</v>
      </c>
      <c r="BA134" s="37">
        <v>1703.8068626168997</v>
      </c>
      <c r="BB134" s="50">
        <v>1800.8389913879</v>
      </c>
      <c r="BC134" s="58">
        <v>1916.3559438545997</v>
      </c>
      <c r="BD134" s="58">
        <v>1907.6031610723999</v>
      </c>
      <c r="BE134" s="37">
        <v>1789.4764594372</v>
      </c>
      <c r="BF134" s="50">
        <v>1910.2521398887998</v>
      </c>
      <c r="BG134" s="58">
        <v>2133.3322498227003</v>
      </c>
      <c r="BH134" s="58">
        <v>2151.8923982368001</v>
      </c>
      <c r="BI134" s="37">
        <v>1958.9622708895999</v>
      </c>
      <c r="BJ134" s="50">
        <v>2145.5664683799996</v>
      </c>
      <c r="BK134" s="58">
        <v>2442.4692622589996</v>
      </c>
      <c r="BL134" s="58">
        <v>2502.206576733</v>
      </c>
      <c r="BM134" s="37">
        <v>2237.8192631460001</v>
      </c>
      <c r="BN134" s="50">
        <v>2256.0950208300001</v>
      </c>
      <c r="BO134" s="58">
        <v>2494.1517405999998</v>
      </c>
      <c r="BP134" s="58">
        <v>2540.7230497799997</v>
      </c>
      <c r="BQ134" s="37">
        <v>2420.2498433300002</v>
      </c>
      <c r="BR134" s="50">
        <v>2451.5174438320005</v>
      </c>
      <c r="BS134" s="58">
        <v>2652.1054228419998</v>
      </c>
      <c r="BT134" s="58">
        <v>2648.3846214499999</v>
      </c>
      <c r="BU134" s="37">
        <v>2625.3276194199998</v>
      </c>
      <c r="BV134" s="50">
        <v>2608.8456263600001</v>
      </c>
      <c r="BW134" s="58">
        <v>2784.1386595940003</v>
      </c>
      <c r="BX134" s="58">
        <v>2832.8069241119997</v>
      </c>
      <c r="BY134" s="37">
        <v>2874.9949403269998</v>
      </c>
      <c r="BZ134" s="50">
        <v>2810.0709734239999</v>
      </c>
      <c r="CA134" s="58">
        <v>2783.8236973190001</v>
      </c>
      <c r="CB134" s="58">
        <v>2850.587535445</v>
      </c>
      <c r="CC134" s="37">
        <v>2840.273410064</v>
      </c>
      <c r="CD134" s="50">
        <v>2770.1555410599999</v>
      </c>
      <c r="CE134" s="58">
        <v>2796.8018456999998</v>
      </c>
      <c r="CF134" s="58">
        <v>2806.1544358400001</v>
      </c>
      <c r="CG134" s="37">
        <v>3158.3635086800005</v>
      </c>
      <c r="CH134" s="50">
        <v>2865.0938932499998</v>
      </c>
      <c r="CI134" s="58">
        <v>2932.9878453599999</v>
      </c>
      <c r="CJ134" s="58">
        <v>2934.1251617200001</v>
      </c>
      <c r="CK134" s="37">
        <v>3213.9170747900002</v>
      </c>
      <c r="CL134" s="50">
        <v>3000.0411714899997</v>
      </c>
      <c r="CM134" s="58">
        <v>3037.14494104</v>
      </c>
      <c r="CN134" s="58">
        <v>3035.9085605640003</v>
      </c>
      <c r="CO134" s="37">
        <v>3389.4680037200001</v>
      </c>
      <c r="CP134" s="50">
        <v>3236.3126717700002</v>
      </c>
      <c r="CQ134" s="58">
        <v>3198.1102323900004</v>
      </c>
      <c r="CR134" s="58">
        <v>3274.7032072399998</v>
      </c>
      <c r="CS134" s="37">
        <v>3694.3832338500001</v>
      </c>
      <c r="CT134" s="50">
        <v>3449.0509378200004</v>
      </c>
      <c r="CU134" s="58">
        <v>3269.40182942</v>
      </c>
      <c r="CV134" s="58">
        <v>3609.9863187879996</v>
      </c>
      <c r="CW134" s="37">
        <v>3947.8093959779999</v>
      </c>
      <c r="CX134" s="50">
        <v>3777.7992829350005</v>
      </c>
      <c r="CY134" s="58">
        <v>3908.3426507879999</v>
      </c>
      <c r="CZ134" s="58">
        <v>4058.5232412099999</v>
      </c>
      <c r="DA134" s="37">
        <v>4503.7402991960007</v>
      </c>
      <c r="DB134" s="50">
        <v>4470.7058216149999</v>
      </c>
      <c r="DC134" s="58">
        <v>4273.0217871669993</v>
      </c>
      <c r="DD134" s="58">
        <v>4392.6886477770004</v>
      </c>
      <c r="DE134" s="37">
        <v>4846.1299028240001</v>
      </c>
      <c r="DF134" s="50">
        <v>4948.7615150260008</v>
      </c>
      <c r="DG134" s="58">
        <v>4766.8722900319999</v>
      </c>
      <c r="DH134" s="58">
        <v>4891.4936484059999</v>
      </c>
      <c r="DI134" s="73">
        <v>5171.9919867540002</v>
      </c>
      <c r="DJ134" s="50">
        <v>5193.7020902789991</v>
      </c>
      <c r="DK134" s="58">
        <v>4780.7384780279999</v>
      </c>
      <c r="DL134" s="58">
        <v>4847.7884656690003</v>
      </c>
      <c r="DM134" s="37">
        <v>4992.1495634779994</v>
      </c>
      <c r="DN134" s="50">
        <v>5120.1903514799997</v>
      </c>
      <c r="DO134" s="58">
        <v>4800.1001341629999</v>
      </c>
      <c r="DP134" s="58">
        <v>4812.5737935730003</v>
      </c>
      <c r="DQ134" s="37">
        <v>4537.1178475690003</v>
      </c>
    </row>
    <row r="135" spans="1:121" x14ac:dyDescent="0.2">
      <c r="A135" s="11" t="str">
        <f>VLOOKUP("&lt;Zeilentitel_8&gt;",Uebersetzungen!$B$3:$E$98,Uebersetzungen!$B$2+1,FALSE)</f>
        <v>Region Moesa</v>
      </c>
      <c r="B135" s="50">
        <v>51.881660618799998</v>
      </c>
      <c r="C135" s="58">
        <v>47.159335804899996</v>
      </c>
      <c r="D135" s="58">
        <v>47.143309022000004</v>
      </c>
      <c r="E135" s="37">
        <v>47.154901366199994</v>
      </c>
      <c r="F135" s="50">
        <v>49.0397187174</v>
      </c>
      <c r="G135" s="58">
        <v>47.1451418344</v>
      </c>
      <c r="H135" s="58">
        <v>47.9611719014</v>
      </c>
      <c r="I135" s="37">
        <v>46.048579170799997</v>
      </c>
      <c r="J135" s="50">
        <v>48.832201699400002</v>
      </c>
      <c r="K135" s="58">
        <v>47.000811739100001</v>
      </c>
      <c r="L135" s="58">
        <v>46.085550811999994</v>
      </c>
      <c r="M135" s="37">
        <v>35.804142092699998</v>
      </c>
      <c r="N135" s="50">
        <v>37.887312001299996</v>
      </c>
      <c r="O135" s="58">
        <v>32.045133765999999</v>
      </c>
      <c r="P135" s="58">
        <v>32.979075594899996</v>
      </c>
      <c r="Q135" s="37">
        <v>33.972111328099999</v>
      </c>
      <c r="R135" s="50">
        <v>36.818398014199992</v>
      </c>
      <c r="S135" s="58">
        <v>40.564713880700005</v>
      </c>
      <c r="T135" s="58">
        <v>41.641694444400002</v>
      </c>
      <c r="U135" s="37">
        <v>38.701378592899999</v>
      </c>
      <c r="V135" s="50">
        <v>43.494419370000003</v>
      </c>
      <c r="W135" s="58">
        <v>45.337882362599998</v>
      </c>
      <c r="X135" s="58">
        <v>44.319922151900002</v>
      </c>
      <c r="Y135" s="37">
        <v>43.450456818600003</v>
      </c>
      <c r="Z135" s="50">
        <v>48.112654149500003</v>
      </c>
      <c r="AA135" s="58">
        <v>51.807455865400001</v>
      </c>
      <c r="AB135" s="58">
        <v>54.210406681199999</v>
      </c>
      <c r="AC135" s="37">
        <v>50.5792749087</v>
      </c>
      <c r="AD135" s="50">
        <v>53.421865977400003</v>
      </c>
      <c r="AE135" s="58">
        <v>58.150116291800003</v>
      </c>
      <c r="AF135" s="58">
        <v>59.183168328199997</v>
      </c>
      <c r="AG135" s="37">
        <v>52.670144097700003</v>
      </c>
      <c r="AH135" s="50">
        <v>57.480923361499997</v>
      </c>
      <c r="AI135" s="58">
        <v>66.619020917400007</v>
      </c>
      <c r="AJ135" s="58">
        <v>65.033281749499992</v>
      </c>
      <c r="AK135" s="37">
        <v>64.280148411400006</v>
      </c>
      <c r="AL135" s="50">
        <v>66.953624786199995</v>
      </c>
      <c r="AM135" s="58">
        <v>68.493124844000008</v>
      </c>
      <c r="AN135" s="58">
        <v>67.850240579900003</v>
      </c>
      <c r="AO135" s="37">
        <v>53.825365054100011</v>
      </c>
      <c r="AP135" s="50">
        <v>57.646879701099991</v>
      </c>
      <c r="AQ135" s="58">
        <v>72.669847166099999</v>
      </c>
      <c r="AR135" s="58">
        <v>72.467471212600003</v>
      </c>
      <c r="AS135" s="37">
        <v>75.079345576600005</v>
      </c>
      <c r="AT135" s="50">
        <v>78.823077053000006</v>
      </c>
      <c r="AU135" s="58">
        <v>81.9185985604</v>
      </c>
      <c r="AV135" s="58">
        <v>81.5115116403</v>
      </c>
      <c r="AW135" s="37">
        <v>95.022765813999996</v>
      </c>
      <c r="AX135" s="50">
        <v>97.743216662000009</v>
      </c>
      <c r="AY135" s="58">
        <v>104.74775592819999</v>
      </c>
      <c r="AZ135" s="58">
        <v>108.81670841129998</v>
      </c>
      <c r="BA135" s="37">
        <v>116.5610306337</v>
      </c>
      <c r="BB135" s="50">
        <v>112.10461805600001</v>
      </c>
      <c r="BC135" s="58">
        <v>113.3645043937</v>
      </c>
      <c r="BD135" s="58">
        <v>111.72609766740001</v>
      </c>
      <c r="BE135" s="37">
        <v>123.31985876149999</v>
      </c>
      <c r="BF135" s="50">
        <v>152.8920746421</v>
      </c>
      <c r="BG135" s="58">
        <v>164.08544709</v>
      </c>
      <c r="BH135" s="58">
        <v>177.06143984559998</v>
      </c>
      <c r="BI135" s="37">
        <v>164.14850126230002</v>
      </c>
      <c r="BJ135" s="50">
        <v>182.06009064919999</v>
      </c>
      <c r="BK135" s="58">
        <v>197.0826228366</v>
      </c>
      <c r="BL135" s="58">
        <v>198.08620936400001</v>
      </c>
      <c r="BM135" s="37">
        <v>193.08228688139999</v>
      </c>
      <c r="BN135" s="50">
        <v>225.55674402</v>
      </c>
      <c r="BO135" s="58">
        <v>238.16750384400001</v>
      </c>
      <c r="BP135" s="58">
        <v>235.164671282</v>
      </c>
      <c r="BQ135" s="37">
        <v>205.151630262</v>
      </c>
      <c r="BR135" s="50">
        <v>211.97261014680001</v>
      </c>
      <c r="BS135" s="58">
        <v>223.9029947235</v>
      </c>
      <c r="BT135" s="58">
        <v>231.8077831743</v>
      </c>
      <c r="BU135" s="37">
        <v>220.07232688159999</v>
      </c>
      <c r="BV135" s="50">
        <v>247.61680736779999</v>
      </c>
      <c r="BW135" s="58">
        <v>269.18408548420001</v>
      </c>
      <c r="BX135" s="58">
        <v>291.86114779180002</v>
      </c>
      <c r="BY135" s="37">
        <v>274.2702594822</v>
      </c>
      <c r="BZ135" s="50">
        <v>285.80290518330003</v>
      </c>
      <c r="CA135" s="58">
        <v>329.32490504499998</v>
      </c>
      <c r="CB135" s="58">
        <v>343.365069506</v>
      </c>
      <c r="CC135" s="37">
        <v>340.33347515899999</v>
      </c>
      <c r="CD135" s="50">
        <v>354.6323933836</v>
      </c>
      <c r="CE135" s="58">
        <v>383.07621247700001</v>
      </c>
      <c r="CF135" s="58">
        <v>400.70164174849998</v>
      </c>
      <c r="CG135" s="37">
        <v>417.9143443017</v>
      </c>
      <c r="CH135" s="50">
        <v>429.44591506309996</v>
      </c>
      <c r="CI135" s="58">
        <v>465.98709912679999</v>
      </c>
      <c r="CJ135" s="58">
        <v>492.96500582039999</v>
      </c>
      <c r="CK135" s="37">
        <v>467.36589980300005</v>
      </c>
      <c r="CL135" s="50">
        <v>448.24353213750004</v>
      </c>
      <c r="CM135" s="58">
        <v>482.735068566</v>
      </c>
      <c r="CN135" s="58">
        <v>493.17447510860001</v>
      </c>
      <c r="CO135" s="37">
        <v>466.18859418799997</v>
      </c>
      <c r="CP135" s="50">
        <v>477.97092991900001</v>
      </c>
      <c r="CQ135" s="58">
        <v>517.43335698500005</v>
      </c>
      <c r="CR135" s="58">
        <v>502.90926013500001</v>
      </c>
      <c r="CS135" s="37">
        <v>469.76833690000001</v>
      </c>
      <c r="CT135" s="50">
        <v>499.50331243400001</v>
      </c>
      <c r="CU135" s="58">
        <v>549.88188379100006</v>
      </c>
      <c r="CV135" s="58">
        <v>544.88628744200003</v>
      </c>
      <c r="CW135" s="37">
        <v>542.355569704</v>
      </c>
      <c r="CX135" s="50">
        <v>535.55417814399993</v>
      </c>
      <c r="CY135" s="58">
        <v>580.19702985799995</v>
      </c>
      <c r="CZ135" s="58">
        <v>572.920236101</v>
      </c>
      <c r="DA135" s="37">
        <v>563.33078599600003</v>
      </c>
      <c r="DB135" s="50">
        <v>577.46028358599995</v>
      </c>
      <c r="DC135" s="58">
        <v>616.4440804169999</v>
      </c>
      <c r="DD135" s="58">
        <v>631.11112843599994</v>
      </c>
      <c r="DE135" s="37">
        <v>623.35598742299999</v>
      </c>
      <c r="DF135" s="50">
        <v>638.72296352000001</v>
      </c>
      <c r="DG135" s="58">
        <v>666.92334169000003</v>
      </c>
      <c r="DH135" s="58">
        <v>660.29984984900011</v>
      </c>
      <c r="DI135" s="73">
        <v>636.18986280299998</v>
      </c>
      <c r="DJ135" s="50">
        <v>733.81000971399999</v>
      </c>
      <c r="DK135" s="58">
        <v>725.63974685300002</v>
      </c>
      <c r="DL135" s="58">
        <v>747.71349022660002</v>
      </c>
      <c r="DM135" s="37">
        <v>723.68742748329998</v>
      </c>
      <c r="DN135" s="50">
        <v>758.06478941189994</v>
      </c>
      <c r="DO135" s="58">
        <v>749.30404093079994</v>
      </c>
      <c r="DP135" s="58">
        <v>759.16418651449999</v>
      </c>
      <c r="DQ135" s="37">
        <v>741.74987760040005</v>
      </c>
    </row>
    <row r="136" spans="1:121" x14ac:dyDescent="0.2">
      <c r="A136" s="11" t="str">
        <f>VLOOKUP("&lt;Zeilentitel_9&gt;",Uebersetzungen!$B$3:$E$98,Uebersetzungen!$B$2+1,FALSE)</f>
        <v>Region Plessur</v>
      </c>
      <c r="B136" s="50">
        <v>29.464829148</v>
      </c>
      <c r="C136" s="58">
        <v>20.926880093000001</v>
      </c>
      <c r="D136" s="58">
        <v>25.697294362000001</v>
      </c>
      <c r="E136" s="37">
        <v>24.806367889000001</v>
      </c>
      <c r="F136" s="50">
        <v>27.693453387000002</v>
      </c>
      <c r="G136" s="58">
        <v>24.839207489</v>
      </c>
      <c r="H136" s="58">
        <v>26.750204733</v>
      </c>
      <c r="I136" s="37">
        <v>29.599183749000002</v>
      </c>
      <c r="J136" s="50">
        <v>33.414732180000001</v>
      </c>
      <c r="K136" s="58">
        <v>32.425891446000001</v>
      </c>
      <c r="L136" s="58">
        <v>27.616948909000001</v>
      </c>
      <c r="M136" s="37">
        <v>28.554396444000002</v>
      </c>
      <c r="N136" s="50">
        <v>29.365777462</v>
      </c>
      <c r="O136" s="58">
        <v>26.640251742</v>
      </c>
      <c r="P136" s="58">
        <v>28.425720199000001</v>
      </c>
      <c r="Q136" s="37">
        <v>29.476269420000001</v>
      </c>
      <c r="R136" s="50">
        <v>27.602811865</v>
      </c>
      <c r="S136" s="58">
        <v>25.591863431</v>
      </c>
      <c r="T136" s="58">
        <v>22.737153029000002</v>
      </c>
      <c r="U136" s="37">
        <v>23.691326988</v>
      </c>
      <c r="V136" s="50">
        <v>24.614961525999998</v>
      </c>
      <c r="W136" s="58">
        <v>27.510034422</v>
      </c>
      <c r="X136" s="58">
        <v>32.070638147300002</v>
      </c>
      <c r="Y136" s="37">
        <v>28.3952132139</v>
      </c>
      <c r="Z136" s="50">
        <v>33.058983865800002</v>
      </c>
      <c r="AA136" s="58">
        <v>26.556362626200002</v>
      </c>
      <c r="AB136" s="58">
        <v>30.142462802900003</v>
      </c>
      <c r="AC136" s="37">
        <v>28.407169477</v>
      </c>
      <c r="AD136" s="50">
        <v>29.462642808399998</v>
      </c>
      <c r="AE136" s="58">
        <v>33.158299423000003</v>
      </c>
      <c r="AF136" s="58">
        <v>32.133864504000002</v>
      </c>
      <c r="AG136" s="37">
        <v>33.045179625999999</v>
      </c>
      <c r="AH136" s="50">
        <v>32.217434851999997</v>
      </c>
      <c r="AI136" s="58">
        <v>32.467400227799999</v>
      </c>
      <c r="AJ136" s="58">
        <v>35.151921899000001</v>
      </c>
      <c r="AK136" s="37">
        <v>38.016449364000003</v>
      </c>
      <c r="AL136" s="50">
        <v>37.637281031999997</v>
      </c>
      <c r="AM136" s="58">
        <v>44.198433739999999</v>
      </c>
      <c r="AN136" s="58">
        <v>43.901921547000001</v>
      </c>
      <c r="AO136" s="37">
        <v>40.732515778</v>
      </c>
      <c r="AP136" s="50">
        <v>41.270835667999997</v>
      </c>
      <c r="AQ136" s="58">
        <v>44.366621686999999</v>
      </c>
      <c r="AR136" s="58">
        <v>49.406732140000003</v>
      </c>
      <c r="AS136" s="37">
        <v>51.029136014000002</v>
      </c>
      <c r="AT136" s="50">
        <v>58.468688204000003</v>
      </c>
      <c r="AU136" s="58">
        <v>60.875844596999997</v>
      </c>
      <c r="AV136" s="58">
        <v>64.339984959000006</v>
      </c>
      <c r="AW136" s="37">
        <v>67.140259943000004</v>
      </c>
      <c r="AX136" s="50">
        <v>62.742282537999998</v>
      </c>
      <c r="AY136" s="58">
        <v>68.276099047000002</v>
      </c>
      <c r="AZ136" s="58">
        <v>73.597465923000001</v>
      </c>
      <c r="BA136" s="37">
        <v>77.137072093799986</v>
      </c>
      <c r="BB136" s="50">
        <v>84.201472601499987</v>
      </c>
      <c r="BC136" s="58">
        <v>79.784628439900004</v>
      </c>
      <c r="BD136" s="58">
        <v>83.535854692300006</v>
      </c>
      <c r="BE136" s="37">
        <v>79.084160591100002</v>
      </c>
      <c r="BF136" s="50">
        <v>74.836679248999999</v>
      </c>
      <c r="BG136" s="58">
        <v>76.130941572599994</v>
      </c>
      <c r="BH136" s="58">
        <v>88.828063491400002</v>
      </c>
      <c r="BI136" s="37">
        <v>88.76997103139999</v>
      </c>
      <c r="BJ136" s="50">
        <v>95.699166751999996</v>
      </c>
      <c r="BK136" s="58">
        <v>113.64813284</v>
      </c>
      <c r="BL136" s="58">
        <v>123.74988936</v>
      </c>
      <c r="BM136" s="37">
        <v>114.48302866</v>
      </c>
      <c r="BN136" s="50">
        <v>126.89720814</v>
      </c>
      <c r="BO136" s="58">
        <v>134.08626344999999</v>
      </c>
      <c r="BP136" s="58">
        <v>132.07634949000001</v>
      </c>
      <c r="BQ136" s="37">
        <v>129.03070592</v>
      </c>
      <c r="BR136" s="50">
        <v>137.85432545</v>
      </c>
      <c r="BS136" s="58">
        <v>156.98867636</v>
      </c>
      <c r="BT136" s="58">
        <v>165.38327314</v>
      </c>
      <c r="BU136" s="37">
        <v>156.66849941999999</v>
      </c>
      <c r="BV136" s="50">
        <v>157.06195966999999</v>
      </c>
      <c r="BW136" s="58">
        <v>173.09902740000001</v>
      </c>
      <c r="BX136" s="58">
        <v>179.89339792000001</v>
      </c>
      <c r="BY136" s="37">
        <v>166.26995332000001</v>
      </c>
      <c r="BZ136" s="50">
        <v>163.64469958999999</v>
      </c>
      <c r="CA136" s="58">
        <v>169.73768955</v>
      </c>
      <c r="CB136" s="58">
        <v>162.28243151000001</v>
      </c>
      <c r="CC136" s="37">
        <v>153.13095480999999</v>
      </c>
      <c r="CD136" s="50">
        <v>161.05435718000001</v>
      </c>
      <c r="CE136" s="58">
        <v>187.62513963999999</v>
      </c>
      <c r="CF136" s="58">
        <v>192.59881381</v>
      </c>
      <c r="CG136" s="37">
        <v>185.05703169</v>
      </c>
      <c r="CH136" s="50">
        <v>183.53378556999999</v>
      </c>
      <c r="CI136" s="58">
        <v>185.57043019</v>
      </c>
      <c r="CJ136" s="58">
        <v>191.59115632000001</v>
      </c>
      <c r="CK136" s="37">
        <v>180.58094012999999</v>
      </c>
      <c r="CL136" s="50">
        <v>177.51870122</v>
      </c>
      <c r="CM136" s="58">
        <v>198.58396016</v>
      </c>
      <c r="CN136" s="58">
        <v>213.47557737</v>
      </c>
      <c r="CO136" s="37">
        <v>206.35925194000001</v>
      </c>
      <c r="CP136" s="50">
        <v>193.32402956999999</v>
      </c>
      <c r="CQ136" s="58">
        <v>217.32047251</v>
      </c>
      <c r="CR136" s="58">
        <v>218.175521632</v>
      </c>
      <c r="CS136" s="37">
        <v>213.73960062</v>
      </c>
      <c r="CT136" s="50">
        <v>206.61441744999999</v>
      </c>
      <c r="CU136" s="58">
        <v>235.56970301999999</v>
      </c>
      <c r="CV136" s="58">
        <v>245.40668991000001</v>
      </c>
      <c r="CW136" s="37">
        <v>240.80158652</v>
      </c>
      <c r="CX136" s="50">
        <v>236.42512701999999</v>
      </c>
      <c r="CY136" s="58">
        <v>269.049552979</v>
      </c>
      <c r="CZ136" s="58">
        <v>348.92023610000001</v>
      </c>
      <c r="DA136" s="37">
        <v>338.60898832999999</v>
      </c>
      <c r="DB136" s="50">
        <v>335.64018905</v>
      </c>
      <c r="DC136" s="58">
        <v>360.55024868999999</v>
      </c>
      <c r="DD136" s="58">
        <v>356.51195798999998</v>
      </c>
      <c r="DE136" s="37">
        <v>358.74601588000002</v>
      </c>
      <c r="DF136" s="50">
        <v>384.7097551</v>
      </c>
      <c r="DG136" s="58">
        <v>409.42025414</v>
      </c>
      <c r="DH136" s="58">
        <v>436.36309442999999</v>
      </c>
      <c r="DI136" s="73">
        <v>462.93797525000002</v>
      </c>
      <c r="DJ136" s="50">
        <v>400.58725737570001</v>
      </c>
      <c r="DK136" s="58">
        <v>434.35197230019998</v>
      </c>
      <c r="DL136" s="58">
        <v>453.24012784749999</v>
      </c>
      <c r="DM136" s="37">
        <v>449.00753217800002</v>
      </c>
      <c r="DN136" s="50">
        <v>424.383500266</v>
      </c>
      <c r="DO136" s="58">
        <v>422.64748094169994</v>
      </c>
      <c r="DP136" s="58">
        <v>402.76553710850004</v>
      </c>
      <c r="DQ136" s="37">
        <v>382.18325159109997</v>
      </c>
    </row>
    <row r="137" spans="1:121" x14ac:dyDescent="0.2">
      <c r="A137" s="11" t="str">
        <f>VLOOKUP("&lt;Zeilentitel_10&gt;",Uebersetzungen!$B$3:$E$98,Uebersetzungen!$B$2+1,FALSE)</f>
        <v>Region Prättigau/Davos</v>
      </c>
      <c r="B137" s="50">
        <v>2.8679352415000001</v>
      </c>
      <c r="C137" s="58">
        <v>2.870195281</v>
      </c>
      <c r="D137" s="58">
        <v>0.93511631770000003</v>
      </c>
      <c r="E137" s="37">
        <v>0.93854189619999995</v>
      </c>
      <c r="F137" s="50">
        <v>0.94962349310000005</v>
      </c>
      <c r="G137" s="58">
        <v>0.95028453219999998</v>
      </c>
      <c r="H137" s="58">
        <v>2.8830620403</v>
      </c>
      <c r="I137" s="37">
        <v>3.8181120115000002</v>
      </c>
      <c r="J137" s="50">
        <v>3.8219795293000001</v>
      </c>
      <c r="K137" s="58">
        <v>3.8119152680999999</v>
      </c>
      <c r="L137" s="58">
        <v>4.7470188594999998</v>
      </c>
      <c r="M137" s="37">
        <v>5.7062307577000002</v>
      </c>
      <c r="N137" s="50">
        <v>5.7582853735999997</v>
      </c>
      <c r="O137" s="58">
        <v>6.6770727245000003</v>
      </c>
      <c r="P137" s="58">
        <v>6.7115229111999994</v>
      </c>
      <c r="Q137" s="37">
        <v>5.7637573009</v>
      </c>
      <c r="R137" s="50">
        <v>3.8560124351000002</v>
      </c>
      <c r="S137" s="58">
        <v>3.8325405470999998</v>
      </c>
      <c r="T137" s="58">
        <v>2.8565058791999998</v>
      </c>
      <c r="U137" s="37">
        <v>2.8597182205</v>
      </c>
      <c r="V137" s="50">
        <v>3.8004317045999998</v>
      </c>
      <c r="W137" s="58">
        <v>3.8221592693000002</v>
      </c>
      <c r="X137" s="58">
        <v>5.7270842488000007</v>
      </c>
      <c r="Y137" s="37">
        <v>5.7383342972999998</v>
      </c>
      <c r="Z137" s="50">
        <v>5.7260706092000007</v>
      </c>
      <c r="AA137" s="58">
        <v>5.7312361584999998</v>
      </c>
      <c r="AB137" s="58">
        <v>5.9742766569999999</v>
      </c>
      <c r="AC137" s="37">
        <v>5.9728259270999997</v>
      </c>
      <c r="AD137" s="50">
        <v>8.9746122049999997</v>
      </c>
      <c r="AE137" s="58">
        <v>9.9211788772000027</v>
      </c>
      <c r="AF137" s="58">
        <v>11.752861256600001</v>
      </c>
      <c r="AG137" s="37">
        <v>11.872980004899999</v>
      </c>
      <c r="AH137" s="50">
        <v>11.819444374099998</v>
      </c>
      <c r="AI137" s="58">
        <v>11.857644349600001</v>
      </c>
      <c r="AJ137" s="58">
        <v>8.9522562243999992</v>
      </c>
      <c r="AK137" s="37">
        <v>12.4417767573</v>
      </c>
      <c r="AL137" s="50">
        <v>10.6108768064</v>
      </c>
      <c r="AM137" s="58">
        <v>10.8101272842</v>
      </c>
      <c r="AN137" s="58">
        <v>10.811270564400001</v>
      </c>
      <c r="AO137" s="37">
        <v>0</v>
      </c>
      <c r="AP137" s="50">
        <v>0</v>
      </c>
      <c r="AQ137" s="58">
        <v>9.8028770921999993</v>
      </c>
      <c r="AR137" s="58">
        <v>10.774300333799999</v>
      </c>
      <c r="AS137" s="37">
        <v>10.604114589000002</v>
      </c>
      <c r="AT137" s="50">
        <v>10.559151819399998</v>
      </c>
      <c r="AU137" s="58">
        <v>9.7353669086999997</v>
      </c>
      <c r="AV137" s="58">
        <v>13.5493319236</v>
      </c>
      <c r="AW137" s="37">
        <v>14.053423815999999</v>
      </c>
      <c r="AX137" s="50">
        <v>14.6916825554</v>
      </c>
      <c r="AY137" s="58">
        <v>18.0267276075</v>
      </c>
      <c r="AZ137" s="58">
        <v>22.248311437000002</v>
      </c>
      <c r="BA137" s="37">
        <v>21.220616940299998</v>
      </c>
      <c r="BB137" s="50">
        <v>19.962680232399997</v>
      </c>
      <c r="BC137" s="58">
        <v>20.193970192500004</v>
      </c>
      <c r="BD137" s="58">
        <v>19.112587960200003</v>
      </c>
      <c r="BE137" s="37">
        <v>15.492018271500001</v>
      </c>
      <c r="BF137" s="50">
        <v>12.739800539800001</v>
      </c>
      <c r="BG137" s="58">
        <v>22.119352948</v>
      </c>
      <c r="BH137" s="58">
        <v>23.463991786699999</v>
      </c>
      <c r="BI137" s="37">
        <v>19.6370633246</v>
      </c>
      <c r="BJ137" s="50">
        <v>20.5137319482</v>
      </c>
      <c r="BK137" s="58">
        <v>28.513066853200002</v>
      </c>
      <c r="BL137" s="58">
        <v>33.512626381000004</v>
      </c>
      <c r="BM137" s="37">
        <v>27.520127946399999</v>
      </c>
      <c r="BN137" s="50">
        <v>23</v>
      </c>
      <c r="BO137" s="58">
        <v>35</v>
      </c>
      <c r="BP137" s="58">
        <v>42</v>
      </c>
      <c r="BQ137" s="37">
        <v>23</v>
      </c>
      <c r="BR137" s="50">
        <v>26</v>
      </c>
      <c r="BS137" s="58">
        <v>46</v>
      </c>
      <c r="BT137" s="58">
        <v>42</v>
      </c>
      <c r="BU137" s="37">
        <v>30</v>
      </c>
      <c r="BV137" s="50">
        <v>39</v>
      </c>
      <c r="BW137" s="58">
        <v>42</v>
      </c>
      <c r="BX137" s="58">
        <v>46.923928063299996</v>
      </c>
      <c r="BY137" s="37">
        <v>46.896353056900004</v>
      </c>
      <c r="BZ137" s="50">
        <v>42.424522433199996</v>
      </c>
      <c r="CA137" s="58">
        <v>50.422294324999996</v>
      </c>
      <c r="CB137" s="58">
        <v>55.430110499999998</v>
      </c>
      <c r="CC137" s="37">
        <v>66.435733034000009</v>
      </c>
      <c r="CD137" s="50">
        <v>61.418498370800002</v>
      </c>
      <c r="CE137" s="58">
        <v>60.418897104999999</v>
      </c>
      <c r="CF137" s="58">
        <v>59.42930243</v>
      </c>
      <c r="CG137" s="37">
        <v>62.428590290700001</v>
      </c>
      <c r="CH137" s="50">
        <v>65.479205616800002</v>
      </c>
      <c r="CI137" s="58">
        <v>73</v>
      </c>
      <c r="CJ137" s="58">
        <v>75</v>
      </c>
      <c r="CK137" s="37">
        <v>83</v>
      </c>
      <c r="CL137" s="50">
        <v>85</v>
      </c>
      <c r="CM137" s="58">
        <v>89</v>
      </c>
      <c r="CN137" s="58">
        <v>100</v>
      </c>
      <c r="CO137" s="37">
        <v>100</v>
      </c>
      <c r="CP137" s="50">
        <v>99.398859947999995</v>
      </c>
      <c r="CQ137" s="58">
        <v>109.387662537</v>
      </c>
      <c r="CR137" s="58">
        <v>110</v>
      </c>
      <c r="CS137" s="37">
        <v>104.694146305</v>
      </c>
      <c r="CT137" s="50">
        <v>94.358069040000004</v>
      </c>
      <c r="CU137" s="58">
        <v>108.366817568</v>
      </c>
      <c r="CV137" s="58">
        <v>114</v>
      </c>
      <c r="CW137" s="37">
        <v>105</v>
      </c>
      <c r="CX137" s="50">
        <v>101</v>
      </c>
      <c r="CY137" s="58">
        <v>108</v>
      </c>
      <c r="CZ137" s="58">
        <v>126</v>
      </c>
      <c r="DA137" s="37">
        <v>133</v>
      </c>
      <c r="DB137" s="50">
        <v>129</v>
      </c>
      <c r="DC137" s="58">
        <v>132.71004973820001</v>
      </c>
      <c r="DD137" s="58">
        <v>141.05358739689999</v>
      </c>
      <c r="DE137" s="37">
        <v>141.02164069439999</v>
      </c>
      <c r="DF137" s="50">
        <v>139.01175139199998</v>
      </c>
      <c r="DG137" s="58">
        <v>136.9327965821</v>
      </c>
      <c r="DH137" s="58">
        <v>136.59077360660001</v>
      </c>
      <c r="DI137" s="73">
        <v>141.27685360699999</v>
      </c>
      <c r="DJ137" s="50">
        <v>148.15365313549998</v>
      </c>
      <c r="DK137" s="58">
        <v>140.36970377170002</v>
      </c>
      <c r="DL137" s="58">
        <v>144.83567489469999</v>
      </c>
      <c r="DM137" s="37">
        <v>145.1845379893</v>
      </c>
      <c r="DN137" s="50">
        <v>141.35544151890002</v>
      </c>
      <c r="DO137" s="58">
        <v>140.6028000213</v>
      </c>
      <c r="DP137" s="58">
        <v>145.97126943260002</v>
      </c>
      <c r="DQ137" s="37">
        <v>153.09663044090001</v>
      </c>
    </row>
    <row r="138" spans="1:121" x14ac:dyDescent="0.2">
      <c r="A138" s="11" t="str">
        <f>VLOOKUP("&lt;Zeilentitel_11&gt;",Uebersetzungen!$B$3:$E$98,Uebersetzungen!$B$2+1,FALSE)</f>
        <v>Region Surselva</v>
      </c>
      <c r="B138" s="50">
        <v>0.9639223294</v>
      </c>
      <c r="C138" s="58">
        <v>0.96485064070000004</v>
      </c>
      <c r="D138" s="58">
        <v>0.9642597182</v>
      </c>
      <c r="E138" s="37">
        <v>0.96370754380000001</v>
      </c>
      <c r="F138" s="50">
        <v>0.96335479930000001</v>
      </c>
      <c r="G138" s="58">
        <v>0.96396504159999996</v>
      </c>
      <c r="H138" s="58">
        <v>0.96422984450000004</v>
      </c>
      <c r="I138" s="37">
        <v>0.96390160739999997</v>
      </c>
      <c r="J138" s="50">
        <v>0.96459248539999998</v>
      </c>
      <c r="K138" s="58">
        <v>0.96479503769999997</v>
      </c>
      <c r="L138" s="58">
        <v>0.96425209079999996</v>
      </c>
      <c r="M138" s="37">
        <v>0.96458804990000002</v>
      </c>
      <c r="N138" s="50">
        <v>0.96249183679999994</v>
      </c>
      <c r="O138" s="58">
        <v>0.96060269610000004</v>
      </c>
      <c r="P138" s="58">
        <v>0.9584600767</v>
      </c>
      <c r="Q138" s="37">
        <v>0.96130478230000005</v>
      </c>
      <c r="R138" s="50">
        <v>0.95901870929999999</v>
      </c>
      <c r="S138" s="58">
        <v>0.95733573959999996</v>
      </c>
      <c r="T138" s="58">
        <v>0</v>
      </c>
      <c r="U138" s="37">
        <v>0</v>
      </c>
      <c r="V138" s="50">
        <v>0</v>
      </c>
      <c r="W138" s="58">
        <v>0</v>
      </c>
      <c r="X138" s="58">
        <v>0</v>
      </c>
      <c r="Y138" s="37">
        <v>0</v>
      </c>
      <c r="Z138" s="50">
        <v>0</v>
      </c>
      <c r="AA138" s="58">
        <v>0</v>
      </c>
      <c r="AB138" s="58">
        <v>0</v>
      </c>
      <c r="AC138" s="37">
        <v>0.98367778610000001</v>
      </c>
      <c r="AD138" s="50">
        <v>0.98768282569999999</v>
      </c>
      <c r="AE138" s="58">
        <v>0</v>
      </c>
      <c r="AF138" s="58">
        <v>0</v>
      </c>
      <c r="AG138" s="37">
        <v>0</v>
      </c>
      <c r="AH138" s="50">
        <v>0</v>
      </c>
      <c r="AI138" s="58">
        <v>0</v>
      </c>
      <c r="AJ138" s="58">
        <v>0</v>
      </c>
      <c r="AK138" s="37">
        <v>0</v>
      </c>
      <c r="AL138" s="50">
        <v>0</v>
      </c>
      <c r="AM138" s="58">
        <v>0</v>
      </c>
      <c r="AN138" s="58">
        <v>1</v>
      </c>
      <c r="AO138" s="37">
        <v>0</v>
      </c>
      <c r="AP138" s="50">
        <v>0</v>
      </c>
      <c r="AQ138" s="58">
        <v>1</v>
      </c>
      <c r="AR138" s="58">
        <v>0.99535468949999995</v>
      </c>
      <c r="AS138" s="37">
        <v>0.99631814939999996</v>
      </c>
      <c r="AT138" s="50">
        <v>0.99148605680000002</v>
      </c>
      <c r="AU138" s="58">
        <v>0.98330138560000002</v>
      </c>
      <c r="AV138" s="58">
        <v>0.96353028679999997</v>
      </c>
      <c r="AW138" s="37">
        <v>0.96068296620000004</v>
      </c>
      <c r="AX138" s="50">
        <v>1.8312338027999999</v>
      </c>
      <c r="AY138" s="58">
        <v>0.91522260619999996</v>
      </c>
      <c r="AZ138" s="58">
        <v>0.88088474729999999</v>
      </c>
      <c r="BA138" s="37">
        <v>2.5373130178999999</v>
      </c>
      <c r="BB138" s="50">
        <v>3.1563803185000001</v>
      </c>
      <c r="BC138" s="58">
        <v>1.6484651513999999</v>
      </c>
      <c r="BD138" s="58">
        <v>1.6131051333999999</v>
      </c>
      <c r="BE138" s="37">
        <v>3.3757972075999998</v>
      </c>
      <c r="BF138" s="50">
        <v>3.3436630736000001</v>
      </c>
      <c r="BG138" s="58">
        <v>3.7758862654000001</v>
      </c>
      <c r="BH138" s="58">
        <v>3.0259732701999997</v>
      </c>
      <c r="BI138" s="37">
        <v>3.6987539650999999</v>
      </c>
      <c r="BJ138" s="50">
        <v>5</v>
      </c>
      <c r="BK138" s="58">
        <v>7</v>
      </c>
      <c r="BL138" s="58">
        <v>8</v>
      </c>
      <c r="BM138" s="37">
        <v>8</v>
      </c>
      <c r="BN138" s="50">
        <v>9</v>
      </c>
      <c r="BO138" s="58">
        <v>10</v>
      </c>
      <c r="BP138" s="58">
        <v>10</v>
      </c>
      <c r="BQ138" s="37">
        <v>10</v>
      </c>
      <c r="BR138" s="50">
        <v>11</v>
      </c>
      <c r="BS138" s="58">
        <v>14</v>
      </c>
      <c r="BT138" s="58">
        <v>14</v>
      </c>
      <c r="BU138" s="37">
        <v>13.3718408329</v>
      </c>
      <c r="BV138" s="50">
        <v>17.3788462433</v>
      </c>
      <c r="BW138" s="58">
        <v>17.367146374099999</v>
      </c>
      <c r="BX138" s="58">
        <v>16.363121200399998</v>
      </c>
      <c r="BY138" s="37">
        <v>16.369388342100002</v>
      </c>
      <c r="BZ138" s="50">
        <v>15.4245224332</v>
      </c>
      <c r="CA138" s="58">
        <v>14.422294324499999</v>
      </c>
      <c r="CB138" s="58">
        <v>15.4301105</v>
      </c>
      <c r="CC138" s="37">
        <v>15.435733034</v>
      </c>
      <c r="CD138" s="50">
        <v>15.4184983708</v>
      </c>
      <c r="CE138" s="58">
        <v>15.418897104999999</v>
      </c>
      <c r="CF138" s="58">
        <v>17.429302430500002</v>
      </c>
      <c r="CG138" s="37">
        <v>19.428590290700001</v>
      </c>
      <c r="CH138" s="50">
        <v>16.479205616800002</v>
      </c>
      <c r="CI138" s="58">
        <v>19.477491393899999</v>
      </c>
      <c r="CJ138" s="58">
        <v>20.469077439399999</v>
      </c>
      <c r="CK138" s="37">
        <v>19.464159945999999</v>
      </c>
      <c r="CL138" s="50">
        <v>16.459338790499999</v>
      </c>
      <c r="CM138" s="58">
        <v>20.4336793899</v>
      </c>
      <c r="CN138" s="58">
        <v>20.406358283599999</v>
      </c>
      <c r="CO138" s="37">
        <v>18.385103881900001</v>
      </c>
      <c r="CP138" s="50">
        <v>23.3988599483</v>
      </c>
      <c r="CQ138" s="58">
        <v>28.387662536699999</v>
      </c>
      <c r="CR138" s="58">
        <v>32.381312021600003</v>
      </c>
      <c r="CS138" s="37">
        <v>15.384273824999999</v>
      </c>
      <c r="CT138" s="50">
        <v>18.3580690404</v>
      </c>
      <c r="CU138" s="58">
        <v>28.7336351362</v>
      </c>
      <c r="CV138" s="58">
        <v>35.733422344400005</v>
      </c>
      <c r="CW138" s="37">
        <v>39.745682155799997</v>
      </c>
      <c r="CX138" s="50">
        <v>36.710835629499996</v>
      </c>
      <c r="CY138" s="58">
        <v>51.710451078200002</v>
      </c>
      <c r="CZ138" s="58">
        <v>57.712770199999994</v>
      </c>
      <c r="DA138" s="37">
        <v>50.082696499400001</v>
      </c>
      <c r="DB138" s="50">
        <v>51.092056715800005</v>
      </c>
      <c r="DC138" s="58">
        <v>77.065074607200003</v>
      </c>
      <c r="DD138" s="58">
        <v>79.404783195899995</v>
      </c>
      <c r="DE138" s="37">
        <v>54.837682453200003</v>
      </c>
      <c r="DF138" s="50">
        <v>58.833795572</v>
      </c>
      <c r="DG138" s="58">
        <v>72.751772328099989</v>
      </c>
      <c r="DH138" s="58">
        <v>73.389068346300007</v>
      </c>
      <c r="DI138" s="73">
        <v>53.317000070799999</v>
      </c>
      <c r="DJ138" s="50">
        <v>52.528172964899994</v>
      </c>
      <c r="DK138" s="58">
        <v>62.272549979699996</v>
      </c>
      <c r="DL138" s="58">
        <v>61.066270433699998</v>
      </c>
      <c r="DM138" s="37">
        <v>49.186030102700002</v>
      </c>
      <c r="DN138" s="50">
        <v>49.619385854200004</v>
      </c>
      <c r="DO138" s="58">
        <v>49.171961263099995</v>
      </c>
      <c r="DP138" s="58">
        <v>48.002226587999999</v>
      </c>
      <c r="DQ138" s="37">
        <v>40.971499047000002</v>
      </c>
    </row>
    <row r="139" spans="1:121" ht="13.5" thickBot="1" x14ac:dyDescent="0.25">
      <c r="A139" s="12" t="str">
        <f>VLOOKUP("&lt;Zeilentitel_12&gt;",Uebersetzungen!$B$3:$E$98,Uebersetzungen!$B$2+1,FALSE)</f>
        <v>Region Viamala</v>
      </c>
      <c r="B139" s="53">
        <v>4.7445767935000003</v>
      </c>
      <c r="C139" s="61">
        <v>4.7415203681999998</v>
      </c>
      <c r="D139" s="61">
        <v>4.7411177295</v>
      </c>
      <c r="E139" s="42">
        <v>4.7376306214000001</v>
      </c>
      <c r="F139" s="53">
        <v>1.8807544778</v>
      </c>
      <c r="G139" s="61">
        <v>1.8954478851999998</v>
      </c>
      <c r="H139" s="61">
        <v>2.8207882728999998</v>
      </c>
      <c r="I139" s="42">
        <v>0.94455799559999998</v>
      </c>
      <c r="J139" s="53">
        <v>4.7408769426999999</v>
      </c>
      <c r="K139" s="61">
        <v>4.7398940739000004</v>
      </c>
      <c r="L139" s="61">
        <v>5.6871800970000006</v>
      </c>
      <c r="M139" s="42">
        <v>6.6068642882999997</v>
      </c>
      <c r="N139" s="53">
        <v>6.6276474818999995</v>
      </c>
      <c r="O139" s="61">
        <v>6.6100631246999999</v>
      </c>
      <c r="P139" s="61">
        <v>6.6191591215000001</v>
      </c>
      <c r="Q139" s="42">
        <v>7.5356835551000003</v>
      </c>
      <c r="R139" s="53">
        <v>9.3892903264999994</v>
      </c>
      <c r="S139" s="61">
        <v>9.3955044002000001</v>
      </c>
      <c r="T139" s="61">
        <v>9.394681609600001</v>
      </c>
      <c r="U139" s="42">
        <v>5.6640247773999999</v>
      </c>
      <c r="V139" s="53">
        <v>6.5645983312</v>
      </c>
      <c r="W139" s="61">
        <v>8.4951893168999995</v>
      </c>
      <c r="X139" s="61">
        <v>11.204032610700001</v>
      </c>
      <c r="Y139" s="42">
        <v>10.2968659002</v>
      </c>
      <c r="Z139" s="53">
        <v>8.5180393305000006</v>
      </c>
      <c r="AA139" s="61">
        <v>8.5089806703999997</v>
      </c>
      <c r="AB139" s="61">
        <v>10.261594736300001</v>
      </c>
      <c r="AC139" s="42">
        <v>8.4458429540999997</v>
      </c>
      <c r="AD139" s="53">
        <v>8.4537468044999997</v>
      </c>
      <c r="AE139" s="61">
        <v>11.9830174436</v>
      </c>
      <c r="AF139" s="61">
        <v>16.754444698999997</v>
      </c>
      <c r="AG139" s="42">
        <v>7.5411095886999995</v>
      </c>
      <c r="AH139" s="53">
        <v>16.748591298499999</v>
      </c>
      <c r="AI139" s="61">
        <v>17.879653306400002</v>
      </c>
      <c r="AJ139" s="61">
        <v>16.263001062499999</v>
      </c>
      <c r="AK139" s="42">
        <v>10.822620756199999</v>
      </c>
      <c r="AL139" s="53">
        <v>13.522415923700001</v>
      </c>
      <c r="AM139" s="61">
        <v>17.434974862000001</v>
      </c>
      <c r="AN139" s="61">
        <v>14.195297909400001</v>
      </c>
      <c r="AO139" s="42">
        <v>0</v>
      </c>
      <c r="AP139" s="53">
        <v>0</v>
      </c>
      <c r="AQ139" s="61">
        <v>15.173154681100002</v>
      </c>
      <c r="AR139" s="61">
        <v>15.371808822999999</v>
      </c>
      <c r="AS139" s="42">
        <v>6.2049033750000007</v>
      </c>
      <c r="AT139" s="53">
        <v>12.949750783599999</v>
      </c>
      <c r="AU139" s="61">
        <v>19.179298623299999</v>
      </c>
      <c r="AV139" s="61">
        <v>19.030696669800001</v>
      </c>
      <c r="AW139" s="42">
        <v>9.802551253299999</v>
      </c>
      <c r="AX139" s="53">
        <v>20.669342010600001</v>
      </c>
      <c r="AY139" s="61">
        <v>20.928099524300002</v>
      </c>
      <c r="AZ139" s="61">
        <v>26.094068059500003</v>
      </c>
      <c r="BA139" s="42">
        <v>14.2013337459</v>
      </c>
      <c r="BB139" s="53">
        <v>20.051899501400001</v>
      </c>
      <c r="BC139" s="61">
        <v>24.290522955499998</v>
      </c>
      <c r="BD139" s="61">
        <v>26.267659782700001</v>
      </c>
      <c r="BE139" s="42">
        <v>15.673376686999999</v>
      </c>
      <c r="BF139" s="53">
        <v>19.9190292975</v>
      </c>
      <c r="BG139" s="61">
        <v>34.094095714600002</v>
      </c>
      <c r="BH139" s="61">
        <v>32.019782492400005</v>
      </c>
      <c r="BI139" s="42">
        <v>19.360896963900004</v>
      </c>
      <c r="BJ139" s="53">
        <v>30</v>
      </c>
      <c r="BK139" s="61">
        <v>43</v>
      </c>
      <c r="BL139" s="61">
        <v>43</v>
      </c>
      <c r="BM139" s="42">
        <v>26</v>
      </c>
      <c r="BN139" s="53">
        <v>24.5567440196</v>
      </c>
      <c r="BO139" s="61">
        <v>38.583751922099999</v>
      </c>
      <c r="BP139" s="61">
        <v>44.295907019399998</v>
      </c>
      <c r="BQ139" s="42">
        <v>30.575815130900001</v>
      </c>
      <c r="BR139" s="53">
        <v>21.1313356036</v>
      </c>
      <c r="BS139" s="61">
        <v>43.593259576999998</v>
      </c>
      <c r="BT139" s="61">
        <v>46.595890818000001</v>
      </c>
      <c r="BU139" s="42">
        <v>28.584963549899999</v>
      </c>
      <c r="BV139" s="53">
        <v>31.101422394499998</v>
      </c>
      <c r="BW139" s="61">
        <v>50</v>
      </c>
      <c r="BX139" s="61">
        <v>48</v>
      </c>
      <c r="BY139" s="42">
        <v>35.526964714800002</v>
      </c>
      <c r="BZ139" s="53">
        <v>32.491101642300002</v>
      </c>
      <c r="CA139" s="61">
        <v>52</v>
      </c>
      <c r="CB139" s="61">
        <v>60</v>
      </c>
      <c r="CC139" s="42">
        <v>48</v>
      </c>
      <c r="CD139" s="53">
        <v>39.466477010799998</v>
      </c>
      <c r="CE139" s="61">
        <v>72.418897104999999</v>
      </c>
      <c r="CF139" s="61">
        <v>78.429302430500002</v>
      </c>
      <c r="CG139" s="42">
        <v>54.428590290700001</v>
      </c>
      <c r="CH139" s="53">
        <v>59.479205616800002</v>
      </c>
      <c r="CI139" s="61">
        <v>75.477491393899996</v>
      </c>
      <c r="CJ139" s="61">
        <v>73.469077439399996</v>
      </c>
      <c r="CK139" s="42">
        <v>52</v>
      </c>
      <c r="CL139" s="53">
        <v>49</v>
      </c>
      <c r="CM139" s="61">
        <v>73</v>
      </c>
      <c r="CN139" s="61">
        <v>70.406358283599999</v>
      </c>
      <c r="CO139" s="42">
        <v>58.385103881900001</v>
      </c>
      <c r="CP139" s="53">
        <v>64</v>
      </c>
      <c r="CQ139" s="61">
        <v>90</v>
      </c>
      <c r="CR139" s="61">
        <v>95</v>
      </c>
      <c r="CS139" s="42">
        <v>77</v>
      </c>
      <c r="CT139" s="53">
        <v>57.358069040000004</v>
      </c>
      <c r="CU139" s="61">
        <v>98.366817568000002</v>
      </c>
      <c r="CV139" s="61">
        <v>100.366711172</v>
      </c>
      <c r="CW139" s="42">
        <v>66.372841077999993</v>
      </c>
      <c r="CX139" s="53">
        <v>67.355417814999996</v>
      </c>
      <c r="CY139" s="61">
        <v>91.355225539000003</v>
      </c>
      <c r="CZ139" s="61">
        <v>93.356385099999997</v>
      </c>
      <c r="DA139" s="42">
        <v>75.360898832999993</v>
      </c>
      <c r="DB139" s="53">
        <v>84.364018904999995</v>
      </c>
      <c r="DC139" s="61">
        <v>92.355024869000005</v>
      </c>
      <c r="DD139" s="61">
        <v>96.351195798999996</v>
      </c>
      <c r="DE139" s="42">
        <v>80.340546897999999</v>
      </c>
      <c r="DF139" s="53">
        <v>85.337250463999993</v>
      </c>
      <c r="DG139" s="61">
        <v>103.310932194</v>
      </c>
      <c r="DH139" s="61">
        <v>106.295386803</v>
      </c>
      <c r="DI139" s="74">
        <v>74.830560821799992</v>
      </c>
      <c r="DJ139" s="53">
        <v>112.49771319920001</v>
      </c>
      <c r="DK139" s="61">
        <v>121.43117302640002</v>
      </c>
      <c r="DL139" s="61">
        <v>117.22601085089998</v>
      </c>
      <c r="DM139" s="42">
        <v>103.27934880949998</v>
      </c>
      <c r="DN139" s="53">
        <v>102.29219993170003</v>
      </c>
      <c r="DO139" s="61">
        <v>110.6656826286</v>
      </c>
      <c r="DP139" s="61">
        <v>106.6227834763</v>
      </c>
      <c r="DQ139" s="42">
        <v>92.421615322000008</v>
      </c>
    </row>
    <row r="141" spans="1:121" x14ac:dyDescent="0.2">
      <c r="A141" s="4" t="str">
        <f>VLOOKUP("&lt;Quelle_1&gt;",Uebersetzungen!$B$3:$E$51,Uebersetzungen!$B$2+1,FALSE)</f>
        <v>Quelle: BFS (Grenzgängerstatistik)</v>
      </c>
    </row>
    <row r="142" spans="1:121" x14ac:dyDescent="0.2">
      <c r="A142" s="7" t="str">
        <f>VLOOKUP("&lt;Aktualisierung&gt;",Uebersetzungen!$B$3:$E$51,Uebersetzungen!$B$2+1,FALSE)</f>
        <v>Letztmals aktualisiert am: 19.02.2026</v>
      </c>
      <c r="DH142" s="64"/>
    </row>
  </sheetData>
  <sheetProtection sheet="1" objects="1" scenarios="1"/>
  <mergeCells count="32">
    <mergeCell ref="DN12:DQ12"/>
    <mergeCell ref="CP12:CS12"/>
    <mergeCell ref="CT12:CW12"/>
    <mergeCell ref="CX12:DA12"/>
    <mergeCell ref="DB12:DE12"/>
    <mergeCell ref="DF12:DI12"/>
    <mergeCell ref="DJ12:DM12"/>
    <mergeCell ref="BV12:BY12"/>
    <mergeCell ref="BZ12:CC12"/>
    <mergeCell ref="CD12:CG12"/>
    <mergeCell ref="CH12:CK12"/>
    <mergeCell ref="CL12:CO12"/>
    <mergeCell ref="BB12:BE12"/>
    <mergeCell ref="BF12:BI12"/>
    <mergeCell ref="BJ12:BM12"/>
    <mergeCell ref="BN12:BQ12"/>
    <mergeCell ref="BR12:BU12"/>
    <mergeCell ref="AH12:AK12"/>
    <mergeCell ref="AL12:AO12"/>
    <mergeCell ref="AP12:AS12"/>
    <mergeCell ref="AT12:AW12"/>
    <mergeCell ref="AX12:BA12"/>
    <mergeCell ref="N12:Q12"/>
    <mergeCell ref="R12:U12"/>
    <mergeCell ref="V12:Y12"/>
    <mergeCell ref="Z12:AC12"/>
    <mergeCell ref="AD12:AG12"/>
    <mergeCell ref="A7:E7"/>
    <mergeCell ref="A9:I9"/>
    <mergeCell ref="B12:E12"/>
    <mergeCell ref="F12:I12"/>
    <mergeCell ref="J12:M1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47625</xdr:colOff>
                    <xdr:row>1</xdr:row>
                    <xdr:rowOff>114300</xdr:rowOff>
                  </from>
                  <to>
                    <xdr:col>6</xdr:col>
                    <xdr:colOff>285750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47625</xdr:colOff>
                    <xdr:row>2</xdr:row>
                    <xdr:rowOff>104775</xdr:rowOff>
                  </from>
                  <to>
                    <xdr:col>6</xdr:col>
                    <xdr:colOff>619125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47625</xdr:colOff>
                    <xdr:row>3</xdr:row>
                    <xdr:rowOff>66675</xdr:rowOff>
                  </from>
                  <to>
                    <xdr:col>6</xdr:col>
                    <xdr:colOff>285750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G29" sqref="G29"/>
    </sheetView>
  </sheetViews>
  <sheetFormatPr baseColWidth="10" defaultColWidth="12.5703125" defaultRowHeight="12.75" x14ac:dyDescent="0.2"/>
  <cols>
    <col min="1" max="1" width="8.5703125" style="19" bestFit="1" customWidth="1"/>
    <col min="2" max="2" width="17.7109375" style="19" bestFit="1" customWidth="1"/>
    <col min="3" max="3" width="46.7109375" style="19" bestFit="1" customWidth="1"/>
    <col min="4" max="4" width="47.5703125" style="19" bestFit="1" customWidth="1"/>
    <col min="5" max="5" width="47" style="19" bestFit="1" customWidth="1"/>
    <col min="6" max="16384" width="12.5703125" style="19"/>
  </cols>
  <sheetData>
    <row r="1" spans="1:6" x14ac:dyDescent="0.2">
      <c r="A1" s="15" t="s">
        <v>101</v>
      </c>
      <c r="B1" s="15" t="s">
        <v>102</v>
      </c>
      <c r="C1" s="15" t="s">
        <v>103</v>
      </c>
      <c r="D1" s="15" t="s">
        <v>104</v>
      </c>
      <c r="E1" s="15" t="s">
        <v>105</v>
      </c>
      <c r="F1" s="16"/>
    </row>
    <row r="2" spans="1:6" x14ac:dyDescent="0.2">
      <c r="A2" s="17" t="s">
        <v>106</v>
      </c>
      <c r="B2" s="18">
        <v>1</v>
      </c>
      <c r="C2" s="16"/>
      <c r="D2" s="16"/>
      <c r="E2" s="16"/>
      <c r="F2" s="16"/>
    </row>
    <row r="3" spans="1:6" x14ac:dyDescent="0.2">
      <c r="A3" s="17"/>
      <c r="B3" s="19" t="s">
        <v>107</v>
      </c>
      <c r="C3" s="20" t="s">
        <v>108</v>
      </c>
      <c r="D3" s="20" t="s">
        <v>109</v>
      </c>
      <c r="E3" s="20" t="s">
        <v>110</v>
      </c>
      <c r="F3" s="16"/>
    </row>
    <row r="4" spans="1:6" ht="25.5" x14ac:dyDescent="0.2">
      <c r="A4" s="17" t="s">
        <v>111</v>
      </c>
      <c r="B4" s="21" t="s">
        <v>112</v>
      </c>
      <c r="C4" s="22" t="s">
        <v>184</v>
      </c>
      <c r="D4" s="22" t="s">
        <v>185</v>
      </c>
      <c r="E4" s="22" t="s">
        <v>186</v>
      </c>
      <c r="F4" s="16"/>
    </row>
    <row r="5" spans="1:6" x14ac:dyDescent="0.2">
      <c r="A5" s="17"/>
      <c r="B5" s="19" t="s">
        <v>113</v>
      </c>
      <c r="C5" s="20" t="s">
        <v>190</v>
      </c>
      <c r="D5" s="20" t="s">
        <v>191</v>
      </c>
      <c r="E5" s="20" t="s">
        <v>192</v>
      </c>
      <c r="F5" s="16"/>
    </row>
    <row r="6" spans="1:6" x14ac:dyDescent="0.2">
      <c r="A6" s="17"/>
      <c r="B6" s="17"/>
      <c r="C6" s="23"/>
      <c r="D6" s="23"/>
      <c r="E6" s="23"/>
      <c r="F6" s="16"/>
    </row>
    <row r="7" spans="1:6" x14ac:dyDescent="0.2">
      <c r="A7" s="17" t="s">
        <v>114</v>
      </c>
      <c r="B7" s="19" t="s">
        <v>115</v>
      </c>
      <c r="C7" s="20" t="s">
        <v>168</v>
      </c>
      <c r="D7" s="20" t="s">
        <v>169</v>
      </c>
      <c r="E7" s="20" t="s">
        <v>170</v>
      </c>
      <c r="F7" s="16"/>
    </row>
    <row r="8" spans="1:6" x14ac:dyDescent="0.2">
      <c r="A8" s="17"/>
      <c r="B8" s="19" t="s">
        <v>116</v>
      </c>
      <c r="C8" s="20" t="s">
        <v>171</v>
      </c>
      <c r="D8" s="20" t="s">
        <v>172</v>
      </c>
      <c r="E8" s="20" t="s">
        <v>173</v>
      </c>
      <c r="F8" s="16"/>
    </row>
    <row r="9" spans="1:6" x14ac:dyDescent="0.2">
      <c r="A9" s="17"/>
      <c r="B9" s="19" t="s">
        <v>117</v>
      </c>
      <c r="C9" s="20" t="s">
        <v>174</v>
      </c>
      <c r="D9" s="20" t="s">
        <v>175</v>
      </c>
      <c r="E9" s="20" t="s">
        <v>176</v>
      </c>
      <c r="F9" s="16"/>
    </row>
    <row r="10" spans="1:6" x14ac:dyDescent="0.2">
      <c r="A10" s="17"/>
      <c r="B10" s="19" t="s">
        <v>118</v>
      </c>
      <c r="C10" s="20" t="s">
        <v>177</v>
      </c>
      <c r="D10" s="20" t="s">
        <v>178</v>
      </c>
      <c r="E10" s="20" t="s">
        <v>179</v>
      </c>
      <c r="F10" s="16"/>
    </row>
    <row r="11" spans="1:6" x14ac:dyDescent="0.2">
      <c r="A11" s="17"/>
      <c r="B11" s="32" t="s">
        <v>183</v>
      </c>
      <c r="C11" s="20" t="s">
        <v>180</v>
      </c>
      <c r="D11" s="20" t="s">
        <v>181</v>
      </c>
      <c r="E11" s="20" t="s">
        <v>182</v>
      </c>
      <c r="F11" s="16"/>
    </row>
    <row r="12" spans="1:6" x14ac:dyDescent="0.2">
      <c r="A12" s="17"/>
      <c r="B12" s="17"/>
      <c r="C12" s="23"/>
      <c r="D12" s="23"/>
      <c r="E12" s="23"/>
      <c r="F12" s="16"/>
    </row>
    <row r="13" spans="1:6" x14ac:dyDescent="0.2">
      <c r="A13" s="17"/>
      <c r="B13" s="16"/>
      <c r="C13" s="24"/>
      <c r="D13" s="24"/>
      <c r="E13" s="24"/>
      <c r="F13" s="16"/>
    </row>
    <row r="14" spans="1:6" x14ac:dyDescent="0.2">
      <c r="A14" s="17" t="s">
        <v>111</v>
      </c>
      <c r="B14" s="19" t="s">
        <v>119</v>
      </c>
      <c r="C14" s="20" t="s">
        <v>86</v>
      </c>
      <c r="D14" s="20" t="s">
        <v>120</v>
      </c>
      <c r="E14" s="20" t="s">
        <v>121</v>
      </c>
      <c r="F14" s="16"/>
    </row>
    <row r="15" spans="1:6" x14ac:dyDescent="0.2">
      <c r="A15" s="16"/>
      <c r="B15" s="19" t="s">
        <v>122</v>
      </c>
      <c r="C15" s="25" t="s">
        <v>123</v>
      </c>
      <c r="D15" s="20" t="s">
        <v>124</v>
      </c>
      <c r="E15" s="20" t="s">
        <v>125</v>
      </c>
      <c r="F15" s="16"/>
    </row>
    <row r="16" spans="1:6" x14ac:dyDescent="0.2">
      <c r="A16" s="16"/>
      <c r="B16" s="19" t="s">
        <v>126</v>
      </c>
      <c r="C16" s="25" t="s">
        <v>127</v>
      </c>
      <c r="D16" s="20" t="s">
        <v>128</v>
      </c>
      <c r="E16" s="20" t="s">
        <v>129</v>
      </c>
      <c r="F16" s="16"/>
    </row>
    <row r="17" spans="1:8" x14ac:dyDescent="0.2">
      <c r="A17" s="16"/>
      <c r="B17" s="19" t="s">
        <v>130</v>
      </c>
      <c r="C17" s="25" t="s">
        <v>131</v>
      </c>
      <c r="D17" s="20" t="s">
        <v>132</v>
      </c>
      <c r="E17" s="20" t="s">
        <v>133</v>
      </c>
      <c r="F17" s="16"/>
    </row>
    <row r="18" spans="1:8" x14ac:dyDescent="0.2">
      <c r="A18" s="16"/>
      <c r="B18" s="19" t="s">
        <v>134</v>
      </c>
      <c r="C18" s="25" t="s">
        <v>135</v>
      </c>
      <c r="D18" s="20" t="s">
        <v>136</v>
      </c>
      <c r="E18" s="20" t="s">
        <v>137</v>
      </c>
      <c r="F18" s="16"/>
    </row>
    <row r="19" spans="1:8" x14ac:dyDescent="0.2">
      <c r="A19" s="16"/>
      <c r="B19" s="19" t="s">
        <v>138</v>
      </c>
      <c r="C19" s="25" t="s">
        <v>139</v>
      </c>
      <c r="D19" s="20" t="s">
        <v>140</v>
      </c>
      <c r="E19" s="20" t="s">
        <v>141</v>
      </c>
      <c r="F19" s="16"/>
    </row>
    <row r="20" spans="1:8" x14ac:dyDescent="0.2">
      <c r="A20" s="16"/>
      <c r="B20" s="19" t="s">
        <v>142</v>
      </c>
      <c r="C20" s="25" t="s">
        <v>143</v>
      </c>
      <c r="D20" s="20" t="s">
        <v>144</v>
      </c>
      <c r="E20" s="20" t="s">
        <v>145</v>
      </c>
      <c r="F20" s="16"/>
      <c r="H20" s="21"/>
    </row>
    <row r="21" spans="1:8" x14ac:dyDescent="0.2">
      <c r="A21" s="16"/>
      <c r="B21" s="19" t="s">
        <v>146</v>
      </c>
      <c r="C21" s="25" t="s">
        <v>147</v>
      </c>
      <c r="D21" s="20" t="s">
        <v>148</v>
      </c>
      <c r="E21" s="20" t="s">
        <v>149</v>
      </c>
      <c r="F21" s="16"/>
      <c r="H21" s="21"/>
    </row>
    <row r="22" spans="1:8" x14ac:dyDescent="0.2">
      <c r="A22" s="16"/>
      <c r="B22" s="19" t="s">
        <v>150</v>
      </c>
      <c r="C22" s="25" t="s">
        <v>151</v>
      </c>
      <c r="D22" s="20" t="s">
        <v>152</v>
      </c>
      <c r="E22" s="20" t="s">
        <v>153</v>
      </c>
      <c r="F22" s="16"/>
      <c r="H22" s="21"/>
    </row>
    <row r="23" spans="1:8" x14ac:dyDescent="0.2">
      <c r="A23" s="16"/>
      <c r="B23" s="19" t="s">
        <v>154</v>
      </c>
      <c r="C23" s="25" t="s">
        <v>155</v>
      </c>
      <c r="D23" s="20" t="s">
        <v>156</v>
      </c>
      <c r="E23" s="20" t="s">
        <v>157</v>
      </c>
      <c r="F23" s="16"/>
      <c r="H23" s="21"/>
    </row>
    <row r="24" spans="1:8" x14ac:dyDescent="0.2">
      <c r="A24" s="16"/>
      <c r="B24" s="19" t="s">
        <v>158</v>
      </c>
      <c r="C24" s="25" t="s">
        <v>159</v>
      </c>
      <c r="D24" s="20" t="s">
        <v>160</v>
      </c>
      <c r="E24" s="20" t="s">
        <v>161</v>
      </c>
      <c r="F24" s="16"/>
      <c r="H24" s="21"/>
    </row>
    <row r="25" spans="1:8" x14ac:dyDescent="0.2">
      <c r="A25" s="16"/>
      <c r="B25" s="19" t="s">
        <v>162</v>
      </c>
      <c r="C25" s="25" t="s">
        <v>163</v>
      </c>
      <c r="D25" s="20" t="s">
        <v>164</v>
      </c>
      <c r="E25" s="20" t="s">
        <v>165</v>
      </c>
      <c r="F25" s="16"/>
      <c r="H25" s="21"/>
    </row>
    <row r="26" spans="1:8" x14ac:dyDescent="0.2">
      <c r="A26" s="16"/>
      <c r="B26" s="16"/>
      <c r="C26" s="24"/>
      <c r="D26" s="24"/>
      <c r="E26" s="24"/>
      <c r="F26" s="16"/>
      <c r="H26" s="21"/>
    </row>
    <row r="27" spans="1:8" x14ac:dyDescent="0.2">
      <c r="A27" s="16"/>
      <c r="B27" s="16"/>
      <c r="C27" s="24"/>
      <c r="D27" s="24"/>
      <c r="E27" s="24"/>
      <c r="F27" s="16"/>
      <c r="H27" s="21"/>
    </row>
    <row r="28" spans="1:8" x14ac:dyDescent="0.2">
      <c r="A28" s="16" t="s">
        <v>114</v>
      </c>
      <c r="B28" s="19" t="s">
        <v>166</v>
      </c>
      <c r="C28" s="62" t="s">
        <v>187</v>
      </c>
      <c r="D28" s="9" t="s">
        <v>188</v>
      </c>
      <c r="E28" s="63" t="s">
        <v>189</v>
      </c>
      <c r="F28" s="16"/>
      <c r="H28" s="21"/>
    </row>
    <row r="29" spans="1:8" x14ac:dyDescent="0.2">
      <c r="A29" s="16" t="s">
        <v>111</v>
      </c>
      <c r="B29" s="26" t="s">
        <v>167</v>
      </c>
      <c r="C29" s="27" t="s">
        <v>193</v>
      </c>
      <c r="D29" s="27" t="s">
        <v>194</v>
      </c>
      <c r="E29" s="27" t="s">
        <v>195</v>
      </c>
      <c r="F29" s="16"/>
      <c r="H29" s="21"/>
    </row>
    <row r="30" spans="1:8" x14ac:dyDescent="0.2">
      <c r="A30" s="16"/>
      <c r="B30" s="16"/>
      <c r="C30" s="28"/>
      <c r="D30" s="28"/>
      <c r="E30" s="28"/>
      <c r="F30" s="16"/>
      <c r="H30" s="21"/>
    </row>
    <row r="31" spans="1:8" x14ac:dyDescent="0.2">
      <c r="A31" s="17"/>
      <c r="B31" s="18"/>
      <c r="C31" s="28"/>
      <c r="D31" s="28"/>
      <c r="E31" s="28"/>
      <c r="F31" s="16"/>
      <c r="H31" s="21"/>
    </row>
    <row r="32" spans="1:8" x14ac:dyDescent="0.2">
      <c r="F32" s="16"/>
      <c r="H32" s="21"/>
    </row>
    <row r="33" spans="8:8" x14ac:dyDescent="0.2">
      <c r="H33" s="2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D26AD4D433F842B31B8F2E11C3D7DD" ma:contentTypeVersion="6" ma:contentTypeDescription="Ein neues Dokument erstellen." ma:contentTypeScope="" ma:versionID="fc86b419a5312ef30388d69da23aeff4">
  <xsd:schema xmlns:xsd="http://www.w3.org/2001/XMLSchema" xmlns:xs="http://www.w3.org/2001/XMLSchema" xmlns:p="http://schemas.microsoft.com/office/2006/metadata/properties" xmlns:ns1="http://schemas.microsoft.com/sharepoint/v3" xmlns:ns2="e8a48d95-b6dc-46ea-8dee-11ddfc24d8d8" targetNamespace="http://schemas.microsoft.com/office/2006/metadata/properties" ma:root="true" ma:fieldsID="c8472c40e3417b7de721acd23c96858c" ns1:_="" ns2:_="">
    <xsd:import namespace="http://schemas.microsoft.com/sharepoint/v3"/>
    <xsd:import namespace="e8a48d95-b6dc-46ea-8dee-11ddfc24d8d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48d95-b6dc-46ea-8dee-11ddfc24d8d8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e8a48d95-b6dc-46ea-8dee-11ddfc24d8d8">Grenzgänger</Kategorie>
    <Benutzerdefinierte_x0020_ID xmlns="e8a48d95-b6dc-46ea-8dee-11ddfc24d8d8">1001</Benutzerdefinierte_x0020_ID>
    <Titel_IT xmlns="e8a48d95-b6dc-46ea-8dee-11ddfc24d8d8">Frontalieri secondo comuni e regioni dei Grigioni, sviluppo 1996-2025</Titel_IT>
    <Titel_RM xmlns="e8a48d95-b6dc-46ea-8dee-11ddfc24d8d8">Cunfinaris tenor vischnancas e regiuns dal Grischun, svilup 1996-2025</Titel_RM>
    <Titel_DE xmlns="e8a48d95-b6dc-46ea-8dee-11ddfc24d8d8">Grenzgänger nach Gemeinden und Regionen Graubündens, 1996-2025</Titel_D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575C1D0-BC29-4D1D-BA4B-1CA6AB975733}"/>
</file>

<file path=customXml/itemProps2.xml><?xml version="1.0" encoding="utf-8"?>
<ds:datastoreItem xmlns:ds="http://schemas.openxmlformats.org/officeDocument/2006/customXml" ds:itemID="{D815E0F7-2F2A-4B3A-A4C3-E0A2B72BFFE4}"/>
</file>

<file path=customXml/itemProps3.xml><?xml version="1.0" encoding="utf-8"?>
<ds:datastoreItem xmlns:ds="http://schemas.openxmlformats.org/officeDocument/2006/customXml" ds:itemID="{5E1E95E9-6D2D-4DE9-B64D-AF5B3CF2713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Grenzgänger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Grenzgänger nach Gemeinden und Regionen Graubündens</dc:title>
  <dc:creator>Luzius.Stricker@awt.gr.ch</dc:creator>
  <cp:lastModifiedBy>Monstein Urs (AWT GR)</cp:lastModifiedBy>
  <dcterms:created xsi:type="dcterms:W3CDTF">2016-08-08T08:05:48Z</dcterms:created>
  <dcterms:modified xsi:type="dcterms:W3CDTF">2026-02-13T08:43:01Z</dcterms:modified>
  <cp:category>Grenzgängerstatistik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2025-07-31T06:33:52Z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617d3a41-10b8-48fc-820e-63c0086dfbcc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0x01010028D26AD4D433F842B31B8F2E11C3D7DD</vt:lpwstr>
  </property>
</Properties>
</file>